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360" yWindow="60" windowWidth="11295" windowHeight="5580" activeTab="1"/>
  </bookViews>
  <sheets>
    <sheet name="Strona tytułowa" sheetId="1" r:id="rId1"/>
    <sheet name="Komunikat" sheetId="2" r:id="rId2"/>
    <sheet name="10-bój tabela" sheetId="3" r:id="rId3"/>
  </sheets>
  <calcPr calcId="145621"/>
</workbook>
</file>

<file path=xl/calcChain.xml><?xml version="1.0" encoding="utf-8"?>
<calcChain xmlns="http://schemas.openxmlformats.org/spreadsheetml/2006/main">
  <c r="AE19" i="3" l="1"/>
  <c r="AE18" i="3"/>
  <c r="AE17" i="3"/>
  <c r="AE16" i="3"/>
  <c r="AE15" i="3"/>
  <c r="AE14" i="3"/>
  <c r="AC9" i="3"/>
  <c r="AB9" i="3"/>
  <c r="AA9" i="3"/>
  <c r="Z9" i="3"/>
  <c r="Y9" i="3"/>
  <c r="X9" i="3"/>
  <c r="W9" i="3"/>
  <c r="V9" i="3"/>
  <c r="AE9" i="3" s="1"/>
  <c r="U9" i="3"/>
  <c r="AD8" i="3"/>
  <c r="AC8" i="3"/>
  <c r="AB8" i="3"/>
  <c r="AA8" i="3"/>
  <c r="Z8" i="3"/>
  <c r="Y8" i="3"/>
  <c r="X8" i="3"/>
  <c r="W8" i="3"/>
  <c r="V8" i="3"/>
  <c r="U8" i="3"/>
  <c r="AE8" i="3" s="1"/>
  <c r="AD7" i="3"/>
  <c r="AC7" i="3"/>
  <c r="AB7" i="3"/>
  <c r="AA7" i="3"/>
  <c r="Z7" i="3"/>
  <c r="Y7" i="3"/>
  <c r="X7" i="3"/>
  <c r="W7" i="3"/>
  <c r="V7" i="3"/>
  <c r="U7" i="3"/>
  <c r="AE7" i="3" s="1"/>
  <c r="AD6" i="3"/>
  <c r="AC6" i="3"/>
  <c r="AB6" i="3"/>
  <c r="AA6" i="3"/>
  <c r="Z6" i="3"/>
  <c r="Y6" i="3"/>
  <c r="X6" i="3"/>
  <c r="W6" i="3"/>
  <c r="V6" i="3"/>
  <c r="U6" i="3"/>
  <c r="AE6" i="3" s="1"/>
  <c r="AD5" i="3"/>
  <c r="AC5" i="3"/>
  <c r="AB5" i="3"/>
  <c r="AA5" i="3"/>
  <c r="Z5" i="3"/>
  <c r="Y5" i="3"/>
  <c r="X5" i="3"/>
  <c r="W5" i="3"/>
  <c r="V5" i="3"/>
  <c r="AE5" i="3" s="1"/>
  <c r="U5" i="3"/>
  <c r="AD4" i="3"/>
  <c r="AC4" i="3"/>
  <c r="AB4" i="3"/>
  <c r="AA4" i="3"/>
  <c r="Z4" i="3"/>
  <c r="Y4" i="3"/>
  <c r="X4" i="3"/>
  <c r="W4" i="3"/>
  <c r="V4" i="3"/>
  <c r="U4" i="3"/>
  <c r="AE4" i="3" s="1"/>
</calcChain>
</file>

<file path=xl/sharedStrings.xml><?xml version="1.0" encoding="utf-8"?>
<sst xmlns="http://schemas.openxmlformats.org/spreadsheetml/2006/main" count="1094" uniqueCount="370">
  <si>
    <t>Imię</t>
  </si>
  <si>
    <t>Nazwisko</t>
  </si>
  <si>
    <t>Paweł</t>
  </si>
  <si>
    <t>Jurek</t>
  </si>
  <si>
    <t>Marek</t>
  </si>
  <si>
    <t xml:space="preserve">Olszewski </t>
  </si>
  <si>
    <t>Wiktor</t>
  </si>
  <si>
    <t>Miziołek</t>
  </si>
  <si>
    <t>Jan</t>
  </si>
  <si>
    <t>Olszewski</t>
  </si>
  <si>
    <t>Dawid</t>
  </si>
  <si>
    <t>Nowak</t>
  </si>
  <si>
    <t>Wideł</t>
  </si>
  <si>
    <t>Krzysztof</t>
  </si>
  <si>
    <t>Zduniak</t>
  </si>
  <si>
    <t>Szymon</t>
  </si>
  <si>
    <t>Burda</t>
  </si>
  <si>
    <t>Anna</t>
  </si>
  <si>
    <t>Ogrodowczyk</t>
  </si>
  <si>
    <t xml:space="preserve">Patrycja </t>
  </si>
  <si>
    <t>Włościańska</t>
  </si>
  <si>
    <t>Jędrzej</t>
  </si>
  <si>
    <t>Kowalski</t>
  </si>
  <si>
    <t>Jacek</t>
  </si>
  <si>
    <t>Trela</t>
  </si>
  <si>
    <t>Marian</t>
  </si>
  <si>
    <t>Leśniak</t>
  </si>
  <si>
    <t>Adrian</t>
  </si>
  <si>
    <t>Lovis Michael</t>
  </si>
  <si>
    <t>Friess</t>
  </si>
  <si>
    <t>1975.10.15</t>
  </si>
  <si>
    <t>Habich</t>
  </si>
  <si>
    <t>TADEUSZ</t>
  </si>
  <si>
    <t>DZIEKOŃSKI</t>
  </si>
  <si>
    <t>29.08.1950</t>
  </si>
  <si>
    <t xml:space="preserve">Justyński </t>
  </si>
  <si>
    <t>Julia</t>
  </si>
  <si>
    <t>Marczyk</t>
  </si>
  <si>
    <t>Igor</t>
  </si>
  <si>
    <t>Pietrasiak</t>
  </si>
  <si>
    <t>Kmin-Niemirska</t>
  </si>
  <si>
    <t>Grzyb</t>
  </si>
  <si>
    <t>Grzegorz</t>
  </si>
  <si>
    <t>Granecki</t>
  </si>
  <si>
    <t>WIESŁAW</t>
  </si>
  <si>
    <t>MUSIAŁ</t>
  </si>
  <si>
    <t>20.10.1957</t>
  </si>
  <si>
    <t>Waldemar</t>
  </si>
  <si>
    <t>Agnieszka</t>
  </si>
  <si>
    <t>Olczyk</t>
  </si>
  <si>
    <t>Daniel</t>
  </si>
  <si>
    <t xml:space="preserve">Góra </t>
  </si>
  <si>
    <t>Janusz</t>
  </si>
  <si>
    <t>Maks</t>
  </si>
  <si>
    <t>Artur</t>
  </si>
  <si>
    <t>Czerwoński</t>
  </si>
  <si>
    <t>Cząstka</t>
  </si>
  <si>
    <t>Śliwa</t>
  </si>
  <si>
    <t>Sylwester</t>
  </si>
  <si>
    <t>Lorenz</t>
  </si>
  <si>
    <t>11.12.1950</t>
  </si>
  <si>
    <t>Kocerka</t>
  </si>
  <si>
    <t>Piotr</t>
  </si>
  <si>
    <t>Kubiczek</t>
  </si>
  <si>
    <t>Alan</t>
  </si>
  <si>
    <t>Bachman</t>
  </si>
  <si>
    <t>Maria</t>
  </si>
  <si>
    <t>Skupińska</t>
  </si>
  <si>
    <t>JACEK</t>
  </si>
  <si>
    <t>NOWAKOWSKI</t>
  </si>
  <si>
    <t>I</t>
  </si>
  <si>
    <t>Musiał</t>
  </si>
  <si>
    <t>Wiesław</t>
  </si>
  <si>
    <t>Mikolaj</t>
  </si>
  <si>
    <t>Skok w dal M 10 - bój</t>
  </si>
  <si>
    <t>skok wzwyż M 10 bój</t>
  </si>
  <si>
    <t>skok tyczce M 10-boj</t>
  </si>
  <si>
    <t>P. Kulą M 10-bój</t>
  </si>
  <si>
    <t>Dysk M 10-bój</t>
  </si>
  <si>
    <t>oszczep M 10-bój</t>
  </si>
  <si>
    <t>100 m M 10-bój</t>
  </si>
  <si>
    <t>II</t>
  </si>
  <si>
    <t>RKS Łódź</t>
  </si>
  <si>
    <t>Bełchatów</t>
  </si>
  <si>
    <t>Opak</t>
  </si>
  <si>
    <t>Beata</t>
  </si>
  <si>
    <t>Olsztyn</t>
  </si>
  <si>
    <t>100 m K finał</t>
  </si>
  <si>
    <t>100 m M</t>
  </si>
  <si>
    <t>Łódź</t>
  </si>
  <si>
    <t>III</t>
  </si>
  <si>
    <t>Sukiennik</t>
  </si>
  <si>
    <t>Oliwier</t>
  </si>
  <si>
    <t>Obałka</t>
  </si>
  <si>
    <t>Pietrzak</t>
  </si>
  <si>
    <t>400 m K</t>
  </si>
  <si>
    <t>400 m M 10-bój</t>
  </si>
  <si>
    <t>1500 m M 10-bój</t>
  </si>
  <si>
    <t>200 m K</t>
  </si>
  <si>
    <t>200 m M</t>
  </si>
  <si>
    <t>800 m M</t>
  </si>
  <si>
    <t>1500 m M</t>
  </si>
  <si>
    <t>5000 m M</t>
  </si>
  <si>
    <t>3000 m M</t>
  </si>
  <si>
    <t>2000 m M przeszkody</t>
  </si>
  <si>
    <t xml:space="preserve">100 m M Finał </t>
  </si>
  <si>
    <t>Sukiennk</t>
  </si>
  <si>
    <t>110ppł M 10-bój</t>
  </si>
  <si>
    <t>100ppł M</t>
  </si>
  <si>
    <t>400 m  M</t>
  </si>
  <si>
    <t xml:space="preserve">Sekieta </t>
  </si>
  <si>
    <t>Radosław</t>
  </si>
  <si>
    <t>Hermanowicz</t>
  </si>
  <si>
    <t>Izabela</t>
  </si>
  <si>
    <t>Drach</t>
  </si>
  <si>
    <t>Bartłomiej</t>
  </si>
  <si>
    <t>Mdysk 1.5kg</t>
  </si>
  <si>
    <t>Mdysk 2 kg</t>
  </si>
  <si>
    <t>Mdysk 1 kg</t>
  </si>
  <si>
    <t>Moszcz 700 g</t>
  </si>
  <si>
    <t>Moszcz 800 g</t>
  </si>
  <si>
    <t>Moszcz 600 g</t>
  </si>
  <si>
    <t>Moszcz 500 g</t>
  </si>
  <si>
    <t>Śrem</t>
  </si>
  <si>
    <t>Głogów</t>
  </si>
  <si>
    <t>Warszawa</t>
  </si>
  <si>
    <t>Sprinterzy.com.Kraków</t>
  </si>
  <si>
    <t>Lidzbark Warmiński</t>
  </si>
  <si>
    <t>AZS Poznań</t>
  </si>
  <si>
    <t>Szwajcaria</t>
  </si>
  <si>
    <t>MLUKS Rawa Mazowiecka</t>
  </si>
  <si>
    <t>Krośniewice</t>
  </si>
  <si>
    <t>2:15.67</t>
  </si>
  <si>
    <t>Skrzypczak</t>
  </si>
  <si>
    <t>kamil</t>
  </si>
  <si>
    <t>2:05.20</t>
  </si>
  <si>
    <t>2:26.36</t>
  </si>
  <si>
    <t>4:49.04</t>
  </si>
  <si>
    <t>6:07.98</t>
  </si>
  <si>
    <t>5:12.40</t>
  </si>
  <si>
    <t>4:54.76</t>
  </si>
  <si>
    <t>20:47.55</t>
  </si>
  <si>
    <t>RPM M +70</t>
  </si>
  <si>
    <t>dnf</t>
  </si>
  <si>
    <t>Otwock</t>
  </si>
  <si>
    <t>11:01.14</t>
  </si>
  <si>
    <t>11:11.71</t>
  </si>
  <si>
    <t>Kraków Masters</t>
  </si>
  <si>
    <t>8:06.59</t>
  </si>
  <si>
    <t>9:36.83</t>
  </si>
  <si>
    <t>10:09.09</t>
  </si>
  <si>
    <t>1000m - 4:09.19</t>
  </si>
  <si>
    <t>2000 m - 8:17.57</t>
  </si>
  <si>
    <t>3000 m - 12:28.20 Dziekoński</t>
  </si>
  <si>
    <t>1:27.65</t>
  </si>
  <si>
    <t>1:00.43</t>
  </si>
  <si>
    <t>1:04.53</t>
  </si>
  <si>
    <t>1:03.24</t>
  </si>
  <si>
    <t>58.51</t>
  </si>
  <si>
    <t>1:00.28</t>
  </si>
  <si>
    <t>59.51</t>
  </si>
  <si>
    <t>59.37</t>
  </si>
  <si>
    <t>1:03.05</t>
  </si>
  <si>
    <t>1:10.59</t>
  </si>
  <si>
    <t>1:30.80</t>
  </si>
  <si>
    <t>1:00.38</t>
  </si>
  <si>
    <t>1:24.40</t>
  </si>
  <si>
    <t>1.05.67</t>
  </si>
  <si>
    <t>1:02.30</t>
  </si>
  <si>
    <t>1:20.23</t>
  </si>
  <si>
    <t>1:07.49</t>
  </si>
  <si>
    <t>6:00.40</t>
  </si>
  <si>
    <t>6:22.48</t>
  </si>
  <si>
    <t>5:38.01</t>
  </si>
  <si>
    <t>8:24.15</t>
  </si>
  <si>
    <t>4:47.82</t>
  </si>
  <si>
    <t>27.48</t>
  </si>
  <si>
    <t>27.60</t>
  </si>
  <si>
    <t>30.35</t>
  </si>
  <si>
    <t>30.15</t>
  </si>
  <si>
    <t>31.94</t>
  </si>
  <si>
    <t>27.67</t>
  </si>
  <si>
    <t>27.12</t>
  </si>
  <si>
    <t>27.34</t>
  </si>
  <si>
    <t>28.32</t>
  </si>
  <si>
    <t>27.31</t>
  </si>
  <si>
    <t>28.55</t>
  </si>
  <si>
    <t>28.07</t>
  </si>
  <si>
    <t>26.66</t>
  </si>
  <si>
    <t>24.04</t>
  </si>
  <si>
    <t>24.45</t>
  </si>
  <si>
    <t>11.86</t>
  </si>
  <si>
    <t>13.78</t>
  </si>
  <si>
    <t>13.74</t>
  </si>
  <si>
    <t>12.24</t>
  </si>
  <si>
    <t>11.57</t>
  </si>
  <si>
    <t>11.70</t>
  </si>
  <si>
    <t>13.81</t>
  </si>
  <si>
    <t>19.89</t>
  </si>
  <si>
    <t>23.40</t>
  </si>
  <si>
    <t>21.47</t>
  </si>
  <si>
    <t>20.01</t>
  </si>
  <si>
    <t>15.94</t>
  </si>
  <si>
    <t>18.69</t>
  </si>
  <si>
    <t>13.54</t>
  </si>
  <si>
    <t>14.35</t>
  </si>
  <si>
    <t>13.24</t>
  </si>
  <si>
    <t>16.09</t>
  </si>
  <si>
    <t>14.34</t>
  </si>
  <si>
    <t>14.27</t>
  </si>
  <si>
    <t>13.64</t>
  </si>
  <si>
    <t>Kozy</t>
  </si>
  <si>
    <t>13.19</t>
  </si>
  <si>
    <t>11.84</t>
  </si>
  <si>
    <t>11.72</t>
  </si>
  <si>
    <t>11.59</t>
  </si>
  <si>
    <t>12.02</t>
  </si>
  <si>
    <t>13.35</t>
  </si>
  <si>
    <t>15.65</t>
  </si>
  <si>
    <t>16.24</t>
  </si>
  <si>
    <t>14.40</t>
  </si>
  <si>
    <t>13.10</t>
  </si>
  <si>
    <t>13.38</t>
  </si>
  <si>
    <t>13.91</t>
  </si>
  <si>
    <t>14.20</t>
  </si>
  <si>
    <t>Komunikat Końcowy Wieloboje</t>
  </si>
  <si>
    <t xml:space="preserve">Mityng 30.07 - 1.08. </t>
  </si>
  <si>
    <t>30.07.</t>
  </si>
  <si>
    <t>I dzień wielobój + mityng</t>
  </si>
  <si>
    <t>w:"0,5"</t>
  </si>
  <si>
    <t>w:''1,0"</t>
  </si>
  <si>
    <t>M100m</t>
  </si>
  <si>
    <t>f</t>
  </si>
  <si>
    <t>K100m</t>
  </si>
  <si>
    <t>w:"0,8"</t>
  </si>
  <si>
    <t>w:"0,4"</t>
  </si>
  <si>
    <t>w:"1,1"</t>
  </si>
  <si>
    <t>M800m</t>
  </si>
  <si>
    <t>M100ppł</t>
  </si>
  <si>
    <t>M +60</t>
  </si>
  <si>
    <t>Time4s</t>
  </si>
  <si>
    <t>3:28.13</t>
  </si>
  <si>
    <t>w:"0,6"</t>
  </si>
  <si>
    <t>w:"0.7"</t>
  </si>
  <si>
    <t>K200m</t>
  </si>
  <si>
    <t>M200m</t>
  </si>
  <si>
    <t>s</t>
  </si>
  <si>
    <t>SKOK W DAL M mityng</t>
  </si>
  <si>
    <t>Mskwd</t>
  </si>
  <si>
    <t>4.86</t>
  </si>
  <si>
    <t>3.74</t>
  </si>
  <si>
    <t>5.08</t>
  </si>
  <si>
    <t>4.48</t>
  </si>
  <si>
    <t>4.64</t>
  </si>
  <si>
    <t>5.24</t>
  </si>
  <si>
    <t>RPM M+70</t>
  </si>
  <si>
    <t>w"0.2"</t>
  </si>
  <si>
    <t>w"-0,7"</t>
  </si>
  <si>
    <t>w"0.1"</t>
  </si>
  <si>
    <t>5.34</t>
  </si>
  <si>
    <t>5.52</t>
  </si>
  <si>
    <t>6.31</t>
  </si>
  <si>
    <t>5.18</t>
  </si>
  <si>
    <t>w"0.3"</t>
  </si>
  <si>
    <t>w"0.6"</t>
  </si>
  <si>
    <t>w"0,7"</t>
  </si>
  <si>
    <t>Mkul.6kg</t>
  </si>
  <si>
    <t>Mkul.7,26kg</t>
  </si>
  <si>
    <t>Mkul.5kg</t>
  </si>
  <si>
    <t>Mkul.4kg</t>
  </si>
  <si>
    <t>8.32</t>
  </si>
  <si>
    <t>9.24</t>
  </si>
  <si>
    <t>8.68</t>
  </si>
  <si>
    <t>10.17</t>
  </si>
  <si>
    <t>10.10</t>
  </si>
  <si>
    <t>10.40</t>
  </si>
  <si>
    <t>1.06</t>
  </si>
  <si>
    <t>1.36</t>
  </si>
  <si>
    <t>1.54</t>
  </si>
  <si>
    <t>1.51</t>
  </si>
  <si>
    <t>1.45</t>
  </si>
  <si>
    <t>1.27</t>
  </si>
  <si>
    <t>M400m</t>
  </si>
  <si>
    <t>II dzień wielobój + mityng</t>
  </si>
  <si>
    <t>M110ppł</t>
  </si>
  <si>
    <t>M80ppł</t>
  </si>
  <si>
    <t>M+50</t>
  </si>
  <si>
    <t>M+55</t>
  </si>
  <si>
    <t>M+60</t>
  </si>
  <si>
    <t>M+70</t>
  </si>
  <si>
    <t>28.73</t>
  </si>
  <si>
    <t>21.55</t>
  </si>
  <si>
    <t>21.23</t>
  </si>
  <si>
    <t>27.01</t>
  </si>
  <si>
    <t>34.10</t>
  </si>
  <si>
    <t>26.03</t>
  </si>
  <si>
    <t>nm</t>
  </si>
  <si>
    <t>2.02</t>
  </si>
  <si>
    <t>2.52</t>
  </si>
  <si>
    <t>2.12</t>
  </si>
  <si>
    <t>21.05</t>
  </si>
  <si>
    <t>28.46</t>
  </si>
  <si>
    <t>28.17</t>
  </si>
  <si>
    <t>33.39</t>
  </si>
  <si>
    <t>43.40</t>
  </si>
  <si>
    <t>24.22</t>
  </si>
  <si>
    <t>M+65</t>
  </si>
  <si>
    <t>M+45</t>
  </si>
  <si>
    <t>K400m</t>
  </si>
  <si>
    <t>M1500m</t>
  </si>
  <si>
    <t>M5000m</t>
  </si>
  <si>
    <t>M3000m</t>
  </si>
  <si>
    <t>Komunikat Końcowy Wieloboje Bełchatów + Mityng</t>
  </si>
  <si>
    <t>30.07.-1.08.2021</t>
  </si>
  <si>
    <t>Miejsce</t>
  </si>
  <si>
    <t>Termin</t>
  </si>
  <si>
    <t>Organizator</t>
  </si>
  <si>
    <t>Kierownik zawodów</t>
  </si>
  <si>
    <t>Radosław Sekieta</t>
  </si>
  <si>
    <t>Sędzia główny</t>
  </si>
  <si>
    <t>Bolesław Chęciński</t>
  </si>
  <si>
    <t>SGB</t>
  </si>
  <si>
    <t>Tadeusz Szablewski</t>
  </si>
  <si>
    <t>SGSK</t>
  </si>
  <si>
    <t>Bartłomiej Drach</t>
  </si>
  <si>
    <t>SGRz</t>
  </si>
  <si>
    <t>Obsługa mety</t>
  </si>
  <si>
    <t>Tomasz Goworski</t>
  </si>
  <si>
    <t>Starter</t>
  </si>
  <si>
    <t>Obsługa medyczna</t>
  </si>
  <si>
    <t>Ratownik Medyczny</t>
  </si>
  <si>
    <t>Wiktor Walęcki</t>
  </si>
  <si>
    <t>Mtyczka</t>
  </si>
  <si>
    <t>Mw dal</t>
  </si>
  <si>
    <t>Mwzwyż</t>
  </si>
  <si>
    <t>M2000prz.</t>
  </si>
  <si>
    <t>10-bój SENIORZY</t>
  </si>
  <si>
    <t>wiatr</t>
  </si>
  <si>
    <t>min</t>
  </si>
  <si>
    <t>Rok</t>
  </si>
  <si>
    <t>Klub</t>
  </si>
  <si>
    <t>SD</t>
  </si>
  <si>
    <t>PK</t>
  </si>
  <si>
    <t>SW</t>
  </si>
  <si>
    <t>RD</t>
  </si>
  <si>
    <t>ST</t>
  </si>
  <si>
    <t>RO</t>
  </si>
  <si>
    <t>Suma</t>
  </si>
  <si>
    <t>1.</t>
  </si>
  <si>
    <t>-0,2</t>
  </si>
  <si>
    <t>+0,3</t>
  </si>
  <si>
    <t>+0,1</t>
  </si>
  <si>
    <t>2.</t>
  </si>
  <si>
    <t>+0,2</t>
  </si>
  <si>
    <t>3.</t>
  </si>
  <si>
    <t>4.</t>
  </si>
  <si>
    <t>Fries</t>
  </si>
  <si>
    <t>Lovis Micheal</t>
  </si>
  <si>
    <t>+1,2</t>
  </si>
  <si>
    <t>5.</t>
  </si>
  <si>
    <t>0040</t>
  </si>
  <si>
    <t>6.</t>
  </si>
  <si>
    <t>-0,7</t>
  </si>
  <si>
    <t>10-bój WIEKOWE wg ULTRA CE CALCULATOR</t>
  </si>
  <si>
    <t>w:''-0,2"</t>
  </si>
  <si>
    <t>w:"1,2"</t>
  </si>
  <si>
    <t>w:"0.1"</t>
  </si>
  <si>
    <t>80ppł M 10-bój</t>
  </si>
  <si>
    <t>w:"0.3"</t>
  </si>
  <si>
    <t>M10-bój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</si>
</sst>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2"/>
      <name val="Arial"/>
      <family val="2"/>
    </font>
    <font>
      <b/>
      <sz val="10"/>
      <name val="Arial"/>
      <family val="2"/>
      <charset val="238"/>
    </font>
    <font>
      <sz val="10"/>
      <name val="Arial"/>
      <family val="2"/>
    </font>
    <font>
      <b/>
      <sz val="8"/>
      <name val="Arial"/>
      <family val="2"/>
      <charset val="238"/>
    </font>
    <font>
      <b/>
      <sz val="8"/>
      <name val="Arial Narrow"/>
      <family val="2"/>
      <charset val="238"/>
    </font>
    <font>
      <sz val="8"/>
      <name val="Arial"/>
      <family val="2"/>
      <charset val="238"/>
    </font>
    <font>
      <sz val="8"/>
      <name val="Arial Narrow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indexed="4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5">
    <xf numFmtId="0" fontId="0" fillId="0" borderId="0" xfId="0"/>
    <xf numFmtId="0" fontId="5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0" xfId="1" applyFont="1" applyBorder="1" applyAlignment="1">
      <alignment horizontal="center" vertical="center"/>
    </xf>
    <xf numFmtId="0" fontId="8" fillId="0" borderId="0" xfId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8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6" fillId="0" borderId="0" xfId="0" applyFont="1" applyBorder="1" applyAlignment="1">
      <alignment horizontal="left"/>
    </xf>
    <xf numFmtId="0" fontId="6" fillId="0" borderId="0" xfId="0" applyFont="1" applyBorder="1"/>
    <xf numFmtId="0" fontId="5" fillId="0" borderId="0" xfId="0" applyFont="1" applyBorder="1"/>
    <xf numFmtId="0" fontId="8" fillId="0" borderId="0" xfId="1" applyFont="1" applyFill="1" applyBorder="1" applyAlignment="1">
      <alignment horizontal="center" vertical="center"/>
    </xf>
    <xf numFmtId="0" fontId="4" fillId="0" borderId="0" xfId="1" applyFont="1" applyBorder="1" applyAlignment="1">
      <alignment vertical="center"/>
    </xf>
    <xf numFmtId="0" fontId="8" fillId="0" borderId="0" xfId="1" applyFont="1" applyBorder="1" applyAlignment="1">
      <alignment vertical="center"/>
    </xf>
    <xf numFmtId="0" fontId="8" fillId="0" borderId="0" xfId="1" applyFont="1" applyBorder="1" applyAlignment="1">
      <alignment horizont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 vertical="center"/>
    </xf>
    <xf numFmtId="0" fontId="4" fillId="0" borderId="0" xfId="1" applyFont="1" applyBorder="1" applyAlignment="1">
      <alignment horizontal="center" vertical="center"/>
    </xf>
    <xf numFmtId="0" fontId="6" fillId="0" borderId="0" xfId="0" applyFont="1" applyFill="1" applyBorder="1"/>
    <xf numFmtId="14" fontId="4" fillId="0" borderId="0" xfId="0" applyNumberFormat="1" applyFont="1" applyBorder="1" applyAlignment="1">
      <alignment horizontal="center"/>
    </xf>
    <xf numFmtId="0" fontId="8" fillId="0" borderId="0" xfId="1" applyFont="1" applyBorder="1" applyAlignment="1">
      <alignment horizontal="left"/>
    </xf>
    <xf numFmtId="2" fontId="4" fillId="0" borderId="0" xfId="1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 vertical="center"/>
    </xf>
    <xf numFmtId="0" fontId="4" fillId="0" borderId="0" xfId="1" applyFont="1" applyBorder="1" applyAlignment="1">
      <alignment horizontal="center"/>
    </xf>
    <xf numFmtId="0" fontId="8" fillId="0" borderId="0" xfId="1" applyFont="1" applyBorder="1" applyAlignment="1"/>
    <xf numFmtId="0" fontId="8" fillId="0" borderId="0" xfId="0" applyFont="1" applyBorder="1"/>
    <xf numFmtId="0" fontId="6" fillId="0" borderId="0" xfId="0" applyFont="1"/>
    <xf numFmtId="0" fontId="8" fillId="0" borderId="0" xfId="1" applyFont="1" applyBorder="1" applyAlignment="1">
      <alignment horizontal="left" vertical="center"/>
    </xf>
    <xf numFmtId="0" fontId="4" fillId="0" borderId="0" xfId="1" applyFont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8" fillId="0" borderId="0" xfId="0" applyFont="1" applyBorder="1" applyAlignment="1">
      <alignment horizontal="left"/>
    </xf>
    <xf numFmtId="2" fontId="4" fillId="0" borderId="0" xfId="1" applyNumberFormat="1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11" fillId="0" borderId="0" xfId="0" applyFont="1" applyAlignment="1">
      <alignment horizontal="center"/>
    </xf>
    <xf numFmtId="49" fontId="3" fillId="2" borderId="0" xfId="0" applyNumberFormat="1" applyFont="1" applyFill="1" applyAlignment="1">
      <alignment horizontal="center"/>
    </xf>
    <xf numFmtId="0" fontId="3" fillId="0" borderId="0" xfId="0" applyFont="1" applyAlignment="1">
      <alignment horizontal="center"/>
    </xf>
    <xf numFmtId="0" fontId="8" fillId="0" borderId="0" xfId="0" applyFont="1"/>
    <xf numFmtId="0" fontId="12" fillId="0" borderId="1" xfId="0" applyFont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49" fontId="2" fillId="3" borderId="1" xfId="0" applyNumberFormat="1" applyFont="1" applyFill="1" applyBorder="1" applyAlignment="1">
      <alignment horizontal="center"/>
    </xf>
    <xf numFmtId="0" fontId="11" fillId="4" borderId="2" xfId="0" applyFont="1" applyFill="1" applyBorder="1" applyAlignment="1">
      <alignment horizontal="center"/>
    </xf>
    <xf numFmtId="0" fontId="14" fillId="0" borderId="1" xfId="0" applyFont="1" applyFill="1" applyBorder="1"/>
    <xf numFmtId="0" fontId="2" fillId="0" borderId="1" xfId="0" applyNumberFormat="1" applyFont="1" applyFill="1" applyBorder="1" applyAlignment="1">
      <alignment horizontal="center"/>
    </xf>
    <xf numFmtId="0" fontId="15" fillId="0" borderId="1" xfId="0" applyFont="1" applyFill="1" applyBorder="1"/>
    <xf numFmtId="0" fontId="2" fillId="5" borderId="1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49" fontId="2" fillId="6" borderId="1" xfId="0" applyNumberFormat="1" applyFont="1" applyFill="1" applyBorder="1" applyAlignment="1">
      <alignment horizontal="center"/>
    </xf>
    <xf numFmtId="0" fontId="11" fillId="4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/>
    </xf>
    <xf numFmtId="0" fontId="1" fillId="0" borderId="0" xfId="0" applyFont="1"/>
    <xf numFmtId="0" fontId="14" fillId="0" borderId="0" xfId="0" applyFont="1" applyFill="1" applyBorder="1"/>
    <xf numFmtId="0" fontId="2" fillId="0" borderId="0" xfId="0" applyNumberFormat="1" applyFont="1" applyFill="1" applyBorder="1" applyAlignment="1">
      <alignment horizontal="center"/>
    </xf>
    <xf numFmtId="1" fontId="2" fillId="0" borderId="0" xfId="0" applyNumberFormat="1" applyFont="1" applyFill="1" applyBorder="1" applyAlignment="1">
      <alignment horizontal="center"/>
    </xf>
    <xf numFmtId="1" fontId="4" fillId="0" borderId="0" xfId="1" applyNumberFormat="1" applyFont="1" applyBorder="1" applyAlignment="1">
      <alignment horizontal="center"/>
    </xf>
  </cellXfs>
  <cellStyles count="2">
    <cellStyle name="Normalny" xfId="0" builtinId="0"/>
    <cellStyle name="Normalny_LIGA SZKOLNA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Views>
    <sheetView workbookViewId="0">
      <selection activeCell="G7" sqref="G7"/>
    </sheetView>
  </sheetViews>
  <sheetFormatPr defaultRowHeight="15" x14ac:dyDescent="0.25"/>
  <cols>
    <col min="1" max="1" width="19" customWidth="1"/>
  </cols>
  <sheetData>
    <row r="1" spans="1:2" x14ac:dyDescent="0.25">
      <c r="B1" t="s">
        <v>312</v>
      </c>
    </row>
    <row r="3" spans="1:2" x14ac:dyDescent="0.25">
      <c r="A3" t="s">
        <v>315</v>
      </c>
      <c r="B3" t="s">
        <v>313</v>
      </c>
    </row>
    <row r="4" spans="1:2" x14ac:dyDescent="0.25">
      <c r="A4" t="s">
        <v>314</v>
      </c>
      <c r="B4" t="s">
        <v>83</v>
      </c>
    </row>
    <row r="6" spans="1:2" x14ac:dyDescent="0.25">
      <c r="A6" t="s">
        <v>316</v>
      </c>
      <c r="B6" t="s">
        <v>240</v>
      </c>
    </row>
    <row r="8" spans="1:2" x14ac:dyDescent="0.25">
      <c r="A8" t="s">
        <v>317</v>
      </c>
      <c r="B8" t="s">
        <v>318</v>
      </c>
    </row>
    <row r="10" spans="1:2" x14ac:dyDescent="0.25">
      <c r="A10" t="s">
        <v>319</v>
      </c>
      <c r="B10" t="s">
        <v>320</v>
      </c>
    </row>
    <row r="12" spans="1:2" x14ac:dyDescent="0.25">
      <c r="A12" t="s">
        <v>321</v>
      </c>
      <c r="B12" t="s">
        <v>322</v>
      </c>
    </row>
    <row r="14" spans="1:2" x14ac:dyDescent="0.25">
      <c r="A14" t="s">
        <v>323</v>
      </c>
      <c r="B14" t="s">
        <v>324</v>
      </c>
    </row>
    <row r="16" spans="1:2" x14ac:dyDescent="0.25">
      <c r="A16" t="s">
        <v>325</v>
      </c>
      <c r="B16" t="s">
        <v>331</v>
      </c>
    </row>
    <row r="18" spans="1:2" x14ac:dyDescent="0.25">
      <c r="A18" t="s">
        <v>326</v>
      </c>
      <c r="B18" t="s">
        <v>327</v>
      </c>
    </row>
    <row r="20" spans="1:2" x14ac:dyDescent="0.25">
      <c r="A20" t="s">
        <v>328</v>
      </c>
      <c r="B20" t="s">
        <v>318</v>
      </c>
    </row>
    <row r="22" spans="1:2" x14ac:dyDescent="0.25">
      <c r="A22" t="s">
        <v>329</v>
      </c>
      <c r="B22" t="s">
        <v>330</v>
      </c>
    </row>
  </sheetData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7"/>
  <sheetViews>
    <sheetView tabSelected="1" topLeftCell="A100" workbookViewId="0">
      <selection activeCell="M110" sqref="M110"/>
    </sheetView>
  </sheetViews>
  <sheetFormatPr defaultRowHeight="15" x14ac:dyDescent="0.25"/>
  <cols>
    <col min="1" max="1" width="4.7109375" style="30" customWidth="1"/>
    <col min="2" max="2" width="4" style="36" customWidth="1"/>
    <col min="3" max="3" width="4" style="11" customWidth="1"/>
    <col min="4" max="4" width="5" style="25" customWidth="1"/>
    <col min="5" max="5" width="5.140625" style="16" customWidth="1"/>
    <col min="6" max="6" width="19.7109375" style="14" customWidth="1"/>
    <col min="7" max="7" width="12.140625" style="14" customWidth="1"/>
    <col min="8" max="8" width="9.140625" style="20" customWidth="1"/>
    <col min="9" max="9" width="22.28515625" style="32" customWidth="1"/>
    <col min="10" max="10" width="10.42578125" style="24" customWidth="1"/>
    <col min="11" max="15" width="9.140625" style="11"/>
  </cols>
  <sheetData>
    <row r="1" spans="1:10" x14ac:dyDescent="0.25">
      <c r="F1" s="14" t="s">
        <v>225</v>
      </c>
    </row>
    <row r="2" spans="1:10" x14ac:dyDescent="0.25">
      <c r="F2" s="14" t="s">
        <v>226</v>
      </c>
    </row>
    <row r="3" spans="1:10" x14ac:dyDescent="0.25">
      <c r="E3" s="16" t="s">
        <v>227</v>
      </c>
    </row>
    <row r="4" spans="1:10" x14ac:dyDescent="0.25">
      <c r="E4" s="6"/>
      <c r="F4" s="29" t="s">
        <v>104</v>
      </c>
      <c r="G4" s="11"/>
      <c r="H4" s="6"/>
      <c r="I4" s="9"/>
      <c r="J4" s="18"/>
    </row>
    <row r="5" spans="1:10" x14ac:dyDescent="0.25">
      <c r="A5" s="30" t="s">
        <v>335</v>
      </c>
      <c r="B5" s="36" t="s">
        <v>246</v>
      </c>
      <c r="E5" s="6">
        <v>4</v>
      </c>
      <c r="F5" s="7" t="s">
        <v>11</v>
      </c>
      <c r="G5" s="11" t="s">
        <v>10</v>
      </c>
      <c r="H5" s="6">
        <v>1981</v>
      </c>
      <c r="I5" s="10" t="s">
        <v>89</v>
      </c>
      <c r="J5" s="18" t="s">
        <v>148</v>
      </c>
    </row>
    <row r="6" spans="1:10" x14ac:dyDescent="0.25">
      <c r="A6" s="30" t="s">
        <v>335</v>
      </c>
      <c r="B6" s="36" t="s">
        <v>246</v>
      </c>
      <c r="E6" s="6">
        <v>11</v>
      </c>
      <c r="F6" s="7" t="s">
        <v>24</v>
      </c>
      <c r="G6" s="11" t="s">
        <v>23</v>
      </c>
      <c r="H6" s="6">
        <v>1958</v>
      </c>
      <c r="I6" s="10" t="s">
        <v>147</v>
      </c>
      <c r="J6" s="18" t="s">
        <v>149</v>
      </c>
    </row>
    <row r="7" spans="1:10" x14ac:dyDescent="0.25">
      <c r="A7" s="30" t="s">
        <v>335</v>
      </c>
      <c r="B7" s="36" t="s">
        <v>246</v>
      </c>
      <c r="E7" s="6">
        <v>12</v>
      </c>
      <c r="F7" s="7" t="s">
        <v>26</v>
      </c>
      <c r="G7" s="11" t="s">
        <v>25</v>
      </c>
      <c r="H7" s="6">
        <v>1947</v>
      </c>
      <c r="I7" s="10"/>
      <c r="J7" s="18" t="s">
        <v>150</v>
      </c>
    </row>
    <row r="8" spans="1:10" x14ac:dyDescent="0.25">
      <c r="E8" s="16" t="s">
        <v>228</v>
      </c>
    </row>
    <row r="9" spans="1:10" x14ac:dyDescent="0.25">
      <c r="C9" s="7"/>
      <c r="E9" s="6"/>
      <c r="F9" s="29" t="s">
        <v>80</v>
      </c>
      <c r="G9" s="11" t="s">
        <v>364</v>
      </c>
      <c r="H9" s="6"/>
      <c r="I9" s="9"/>
      <c r="J9" s="18"/>
    </row>
    <row r="10" spans="1:10" x14ac:dyDescent="0.25">
      <c r="A10" s="30" t="s">
        <v>231</v>
      </c>
      <c r="B10" s="36" t="s">
        <v>232</v>
      </c>
      <c r="C10" s="4" t="s">
        <v>70</v>
      </c>
      <c r="D10" s="4">
        <v>1</v>
      </c>
      <c r="E10" s="6">
        <v>5</v>
      </c>
      <c r="F10" s="7" t="s">
        <v>12</v>
      </c>
      <c r="G10" s="11" t="s">
        <v>4</v>
      </c>
      <c r="H10" s="6">
        <v>1968</v>
      </c>
      <c r="I10" s="9" t="s">
        <v>126</v>
      </c>
      <c r="J10" s="18" t="s">
        <v>221</v>
      </c>
    </row>
    <row r="11" spans="1:10" x14ac:dyDescent="0.25">
      <c r="A11" s="30" t="s">
        <v>231</v>
      </c>
      <c r="B11" s="36" t="s">
        <v>232</v>
      </c>
      <c r="C11" s="4" t="s">
        <v>70</v>
      </c>
      <c r="D11" s="4">
        <v>2</v>
      </c>
      <c r="E11" s="6">
        <v>44</v>
      </c>
      <c r="F11" s="7" t="s">
        <v>5</v>
      </c>
      <c r="G11" s="11" t="s">
        <v>4</v>
      </c>
      <c r="H11" s="6">
        <v>1969</v>
      </c>
      <c r="I11" s="9" t="s">
        <v>127</v>
      </c>
      <c r="J11" s="18" t="s">
        <v>220</v>
      </c>
    </row>
    <row r="12" spans="1:10" x14ac:dyDescent="0.25">
      <c r="A12" s="30" t="s">
        <v>231</v>
      </c>
      <c r="B12" s="36" t="s">
        <v>232</v>
      </c>
      <c r="C12" s="4" t="s">
        <v>70</v>
      </c>
      <c r="D12" s="4">
        <v>3</v>
      </c>
      <c r="E12" s="6">
        <v>1</v>
      </c>
      <c r="F12" s="7" t="s">
        <v>3</v>
      </c>
      <c r="G12" s="11" t="s">
        <v>2</v>
      </c>
      <c r="H12" s="6">
        <v>1966</v>
      </c>
      <c r="I12" s="9" t="s">
        <v>125</v>
      </c>
      <c r="J12" s="18" t="s">
        <v>219</v>
      </c>
    </row>
    <row r="13" spans="1:10" x14ac:dyDescent="0.25">
      <c r="C13" s="4"/>
      <c r="D13" s="4"/>
      <c r="E13" s="6"/>
      <c r="F13" s="7"/>
      <c r="G13" s="11" t="s">
        <v>365</v>
      </c>
      <c r="H13" s="6"/>
      <c r="I13" s="9"/>
      <c r="J13" s="18"/>
    </row>
    <row r="14" spans="1:10" x14ac:dyDescent="0.25">
      <c r="A14" s="30" t="s">
        <v>231</v>
      </c>
      <c r="B14" s="36" t="s">
        <v>232</v>
      </c>
      <c r="C14" s="4" t="s">
        <v>81</v>
      </c>
      <c r="D14" s="5">
        <v>1</v>
      </c>
      <c r="E14" s="6">
        <v>13</v>
      </c>
      <c r="F14" s="7" t="s">
        <v>29</v>
      </c>
      <c r="G14" s="11" t="s">
        <v>28</v>
      </c>
      <c r="H14" s="6" t="s">
        <v>30</v>
      </c>
      <c r="I14" s="9" t="s">
        <v>129</v>
      </c>
      <c r="J14" s="18" t="s">
        <v>222</v>
      </c>
    </row>
    <row r="15" spans="1:10" x14ac:dyDescent="0.25">
      <c r="A15" s="30" t="s">
        <v>231</v>
      </c>
      <c r="B15" s="36" t="s">
        <v>232</v>
      </c>
      <c r="C15" s="4" t="s">
        <v>81</v>
      </c>
      <c r="D15" s="4">
        <v>2</v>
      </c>
      <c r="E15" s="6">
        <v>45</v>
      </c>
      <c r="F15" s="7" t="s">
        <v>41</v>
      </c>
      <c r="G15" s="11" t="s">
        <v>4</v>
      </c>
      <c r="H15" s="6">
        <v>1955</v>
      </c>
      <c r="I15" s="9" t="s">
        <v>86</v>
      </c>
      <c r="J15" s="18" t="s">
        <v>223</v>
      </c>
    </row>
    <row r="16" spans="1:10" x14ac:dyDescent="0.25">
      <c r="A16" s="30" t="s">
        <v>231</v>
      </c>
      <c r="B16" s="36" t="s">
        <v>232</v>
      </c>
      <c r="C16" s="4" t="s">
        <v>81</v>
      </c>
      <c r="D16" s="4">
        <v>3</v>
      </c>
      <c r="E16" s="6">
        <v>25</v>
      </c>
      <c r="F16" s="7" t="s">
        <v>59</v>
      </c>
      <c r="G16" s="11" t="s">
        <v>58</v>
      </c>
      <c r="H16" s="6" t="s">
        <v>60</v>
      </c>
      <c r="I16" s="9" t="s">
        <v>128</v>
      </c>
      <c r="J16" s="18" t="s">
        <v>224</v>
      </c>
    </row>
    <row r="17" spans="1:10" x14ac:dyDescent="0.25">
      <c r="C17" s="7"/>
      <c r="E17" s="6"/>
      <c r="F17" s="29" t="s">
        <v>87</v>
      </c>
      <c r="G17" s="29" t="s">
        <v>230</v>
      </c>
      <c r="H17" s="6"/>
      <c r="I17" s="9"/>
      <c r="J17" s="18"/>
    </row>
    <row r="18" spans="1:10" x14ac:dyDescent="0.25">
      <c r="A18" s="30" t="s">
        <v>233</v>
      </c>
      <c r="B18" s="36" t="s">
        <v>232</v>
      </c>
      <c r="C18" s="4" t="s">
        <v>70</v>
      </c>
      <c r="D18" s="4">
        <v>1</v>
      </c>
      <c r="E18" s="6"/>
      <c r="F18" s="7" t="s">
        <v>20</v>
      </c>
      <c r="G18" s="11" t="s">
        <v>19</v>
      </c>
      <c r="H18" s="6">
        <v>2003</v>
      </c>
      <c r="I18" s="9" t="s">
        <v>82</v>
      </c>
      <c r="J18" s="18" t="s">
        <v>206</v>
      </c>
    </row>
    <row r="19" spans="1:10" x14ac:dyDescent="0.25">
      <c r="A19" s="30" t="s">
        <v>233</v>
      </c>
      <c r="B19" s="36" t="s">
        <v>232</v>
      </c>
      <c r="C19" s="4" t="s">
        <v>70</v>
      </c>
      <c r="D19" s="4">
        <v>2</v>
      </c>
      <c r="E19" s="6">
        <v>39</v>
      </c>
      <c r="F19" s="7" t="s">
        <v>49</v>
      </c>
      <c r="G19" s="11" t="s">
        <v>48</v>
      </c>
      <c r="H19" s="6">
        <v>1979</v>
      </c>
      <c r="I19" s="10" t="s">
        <v>83</v>
      </c>
      <c r="J19" s="18" t="s">
        <v>209</v>
      </c>
    </row>
    <row r="20" spans="1:10" x14ac:dyDescent="0.25">
      <c r="A20" s="30" t="s">
        <v>233</v>
      </c>
      <c r="B20" s="36" t="s">
        <v>232</v>
      </c>
      <c r="C20" s="4" t="s">
        <v>70</v>
      </c>
      <c r="D20" s="5">
        <v>3</v>
      </c>
      <c r="E20" s="6">
        <v>15</v>
      </c>
      <c r="F20" s="7" t="s">
        <v>37</v>
      </c>
      <c r="G20" s="11" t="s">
        <v>36</v>
      </c>
      <c r="H20" s="6">
        <v>2007</v>
      </c>
      <c r="I20" s="10" t="s">
        <v>82</v>
      </c>
      <c r="J20" s="18" t="s">
        <v>208</v>
      </c>
    </row>
    <row r="21" spans="1:10" x14ac:dyDescent="0.25">
      <c r="A21" s="30" t="s">
        <v>233</v>
      </c>
      <c r="B21" s="36" t="s">
        <v>232</v>
      </c>
      <c r="C21" s="4" t="s">
        <v>70</v>
      </c>
      <c r="D21" s="4">
        <v>4</v>
      </c>
      <c r="E21" s="6"/>
      <c r="F21" s="7" t="s">
        <v>18</v>
      </c>
      <c r="G21" s="11" t="s">
        <v>17</v>
      </c>
      <c r="H21" s="6">
        <v>2006</v>
      </c>
      <c r="I21" s="10" t="s">
        <v>82</v>
      </c>
      <c r="J21" s="18" t="s">
        <v>205</v>
      </c>
    </row>
    <row r="22" spans="1:10" x14ac:dyDescent="0.25">
      <c r="A22" s="30" t="s">
        <v>233</v>
      </c>
      <c r="B22" s="36" t="s">
        <v>232</v>
      </c>
      <c r="C22" s="4" t="s">
        <v>70</v>
      </c>
      <c r="D22" s="4">
        <v>5</v>
      </c>
      <c r="E22" s="6">
        <v>10</v>
      </c>
      <c r="F22" s="7" t="s">
        <v>84</v>
      </c>
      <c r="G22" s="11" t="s">
        <v>85</v>
      </c>
      <c r="H22" s="6">
        <v>1965</v>
      </c>
      <c r="I22" s="10" t="s">
        <v>86</v>
      </c>
      <c r="J22" s="18" t="s">
        <v>207</v>
      </c>
    </row>
    <row r="23" spans="1:10" x14ac:dyDescent="0.25">
      <c r="C23" s="7"/>
      <c r="E23" s="6"/>
      <c r="F23" s="29" t="s">
        <v>88</v>
      </c>
      <c r="G23" s="29" t="s">
        <v>229</v>
      </c>
      <c r="H23" s="6"/>
      <c r="I23" s="9"/>
      <c r="J23" s="18"/>
    </row>
    <row r="24" spans="1:10" x14ac:dyDescent="0.25">
      <c r="A24" s="30" t="s">
        <v>231</v>
      </c>
      <c r="B24" s="36" t="s">
        <v>246</v>
      </c>
      <c r="C24" s="4" t="s">
        <v>70</v>
      </c>
      <c r="D24" s="4">
        <v>1</v>
      </c>
      <c r="E24" s="6"/>
      <c r="F24" s="7" t="s">
        <v>63</v>
      </c>
      <c r="G24" s="11" t="s">
        <v>62</v>
      </c>
      <c r="H24" s="6">
        <v>1957</v>
      </c>
      <c r="I24" s="10" t="s">
        <v>211</v>
      </c>
      <c r="J24" s="18" t="s">
        <v>212</v>
      </c>
    </row>
    <row r="25" spans="1:10" x14ac:dyDescent="0.25">
      <c r="A25" s="30" t="s">
        <v>231</v>
      </c>
      <c r="B25" s="36" t="s">
        <v>246</v>
      </c>
      <c r="C25" s="4" t="s">
        <v>70</v>
      </c>
      <c r="D25" s="4">
        <v>2</v>
      </c>
      <c r="E25" s="6">
        <v>35</v>
      </c>
      <c r="F25" s="7" t="s">
        <v>31</v>
      </c>
      <c r="G25" s="11" t="s">
        <v>2</v>
      </c>
      <c r="H25" s="6">
        <v>1977</v>
      </c>
      <c r="I25" s="10" t="s">
        <v>124</v>
      </c>
      <c r="J25" s="18" t="s">
        <v>204</v>
      </c>
    </row>
    <row r="26" spans="1:10" x14ac:dyDescent="0.25">
      <c r="A26" s="30" t="s">
        <v>231</v>
      </c>
      <c r="B26" s="36" t="s">
        <v>246</v>
      </c>
      <c r="C26" s="4" t="s">
        <v>70</v>
      </c>
      <c r="D26" s="4">
        <v>3</v>
      </c>
      <c r="E26" s="6">
        <v>6</v>
      </c>
      <c r="F26" s="7" t="s">
        <v>14</v>
      </c>
      <c r="G26" s="11" t="s">
        <v>13</v>
      </c>
      <c r="H26" s="6">
        <v>1957</v>
      </c>
      <c r="I26" s="9" t="s">
        <v>89</v>
      </c>
      <c r="J26" s="18" t="s">
        <v>210</v>
      </c>
    </row>
    <row r="27" spans="1:10" x14ac:dyDescent="0.25">
      <c r="C27" s="4"/>
      <c r="D27" s="4"/>
      <c r="E27" s="6"/>
      <c r="F27" s="7"/>
      <c r="G27" s="11" t="s">
        <v>234</v>
      </c>
      <c r="H27" s="6"/>
      <c r="I27" s="9"/>
      <c r="J27" s="18"/>
    </row>
    <row r="28" spans="1:10" x14ac:dyDescent="0.25">
      <c r="A28" s="30" t="s">
        <v>231</v>
      </c>
      <c r="B28" s="36" t="s">
        <v>246</v>
      </c>
      <c r="C28" s="4" t="s">
        <v>81</v>
      </c>
      <c r="D28" s="4">
        <v>1</v>
      </c>
      <c r="E28" s="6">
        <v>14</v>
      </c>
      <c r="F28" s="7" t="s">
        <v>35</v>
      </c>
      <c r="G28" s="11" t="s">
        <v>73</v>
      </c>
      <c r="H28" s="6">
        <v>1992</v>
      </c>
      <c r="I28" s="10" t="s">
        <v>89</v>
      </c>
      <c r="J28" s="18" t="s">
        <v>214</v>
      </c>
    </row>
    <row r="29" spans="1:10" x14ac:dyDescent="0.25">
      <c r="A29" s="30" t="s">
        <v>231</v>
      </c>
      <c r="B29" s="36" t="s">
        <v>246</v>
      </c>
      <c r="C29" s="4" t="s">
        <v>81</v>
      </c>
      <c r="D29" s="4">
        <v>2</v>
      </c>
      <c r="E29" s="6">
        <v>40</v>
      </c>
      <c r="F29" s="7" t="s">
        <v>9</v>
      </c>
      <c r="G29" s="11" t="s">
        <v>27</v>
      </c>
      <c r="H29" s="6">
        <v>1978</v>
      </c>
      <c r="I29" s="10" t="s">
        <v>124</v>
      </c>
      <c r="J29" s="18" t="s">
        <v>213</v>
      </c>
    </row>
    <row r="30" spans="1:10" x14ac:dyDescent="0.25">
      <c r="C30" s="5"/>
      <c r="D30" s="4"/>
      <c r="E30" s="6"/>
      <c r="F30" s="7"/>
      <c r="G30" s="11" t="s">
        <v>235</v>
      </c>
      <c r="H30" s="6"/>
      <c r="I30" s="10"/>
      <c r="J30" s="18"/>
    </row>
    <row r="31" spans="1:10" x14ac:dyDescent="0.25">
      <c r="A31" s="30" t="s">
        <v>231</v>
      </c>
      <c r="B31" s="36" t="s">
        <v>246</v>
      </c>
      <c r="C31" s="4" t="s">
        <v>90</v>
      </c>
      <c r="D31" s="5">
        <v>1</v>
      </c>
      <c r="E31" s="6"/>
      <c r="F31" s="7" t="s">
        <v>22</v>
      </c>
      <c r="G31" s="11" t="s">
        <v>21</v>
      </c>
      <c r="H31" s="6">
        <v>2002</v>
      </c>
      <c r="I31" s="10" t="s">
        <v>82</v>
      </c>
      <c r="J31" s="18" t="s">
        <v>215</v>
      </c>
    </row>
    <row r="32" spans="1:10" x14ac:dyDescent="0.25">
      <c r="A32" s="30" t="s">
        <v>231</v>
      </c>
      <c r="B32" s="36" t="s">
        <v>246</v>
      </c>
      <c r="C32" s="4" t="s">
        <v>90</v>
      </c>
      <c r="D32" s="4">
        <v>2</v>
      </c>
      <c r="E32" s="6">
        <v>16</v>
      </c>
      <c r="F32" s="7" t="s">
        <v>39</v>
      </c>
      <c r="G32" s="11" t="s">
        <v>38</v>
      </c>
      <c r="H32" s="6">
        <v>2002</v>
      </c>
      <c r="I32" s="10" t="s">
        <v>82</v>
      </c>
      <c r="J32" s="18" t="s">
        <v>216</v>
      </c>
    </row>
    <row r="33" spans="1:10" x14ac:dyDescent="0.25">
      <c r="A33" s="30" t="s">
        <v>231</v>
      </c>
      <c r="B33" s="36" t="s">
        <v>246</v>
      </c>
      <c r="C33" s="4" t="s">
        <v>90</v>
      </c>
      <c r="D33" s="4">
        <v>3</v>
      </c>
      <c r="E33" s="6">
        <v>33</v>
      </c>
      <c r="F33" s="7" t="s">
        <v>65</v>
      </c>
      <c r="G33" s="11" t="s">
        <v>64</v>
      </c>
      <c r="H33" s="6">
        <v>2007</v>
      </c>
      <c r="I33" s="10" t="s">
        <v>82</v>
      </c>
      <c r="J33" s="18" t="s">
        <v>217</v>
      </c>
    </row>
    <row r="34" spans="1:10" x14ac:dyDescent="0.25">
      <c r="A34" s="30" t="s">
        <v>231</v>
      </c>
      <c r="B34" s="36" t="s">
        <v>246</v>
      </c>
      <c r="C34" s="4" t="s">
        <v>90</v>
      </c>
      <c r="D34" s="4">
        <v>4</v>
      </c>
      <c r="E34" s="6">
        <v>27</v>
      </c>
      <c r="F34" s="7" t="s">
        <v>91</v>
      </c>
      <c r="G34" s="11" t="s">
        <v>92</v>
      </c>
      <c r="H34" s="6">
        <v>2007</v>
      </c>
      <c r="I34" s="10" t="s">
        <v>82</v>
      </c>
      <c r="J34" s="18" t="s">
        <v>204</v>
      </c>
    </row>
    <row r="35" spans="1:10" x14ac:dyDescent="0.25">
      <c r="E35" s="6"/>
      <c r="F35" s="29" t="s">
        <v>105</v>
      </c>
      <c r="G35" s="29" t="s">
        <v>236</v>
      </c>
      <c r="H35" s="6"/>
      <c r="I35" s="9"/>
      <c r="J35" s="18"/>
    </row>
    <row r="36" spans="1:10" x14ac:dyDescent="0.25">
      <c r="A36" s="30" t="s">
        <v>231</v>
      </c>
      <c r="B36" s="36" t="s">
        <v>232</v>
      </c>
      <c r="D36" s="5">
        <v>1</v>
      </c>
      <c r="E36" s="6"/>
      <c r="F36" s="7" t="s">
        <v>22</v>
      </c>
      <c r="G36" s="11" t="s">
        <v>21</v>
      </c>
      <c r="H36" s="6">
        <v>2002</v>
      </c>
      <c r="I36" s="10" t="s">
        <v>82</v>
      </c>
      <c r="J36" s="18" t="s">
        <v>195</v>
      </c>
    </row>
    <row r="37" spans="1:10" x14ac:dyDescent="0.25">
      <c r="A37" s="30" t="s">
        <v>231</v>
      </c>
      <c r="B37" s="36" t="s">
        <v>232</v>
      </c>
      <c r="D37" s="5">
        <v>2</v>
      </c>
      <c r="E37" s="6">
        <v>14</v>
      </c>
      <c r="F37" s="7" t="s">
        <v>35</v>
      </c>
      <c r="G37" s="11" t="s">
        <v>73</v>
      </c>
      <c r="H37" s="6">
        <v>1992</v>
      </c>
      <c r="I37" s="10"/>
      <c r="J37" s="18" t="s">
        <v>196</v>
      </c>
    </row>
    <row r="38" spans="1:10" x14ac:dyDescent="0.25">
      <c r="A38" s="30" t="s">
        <v>231</v>
      </c>
      <c r="B38" s="36" t="s">
        <v>232</v>
      </c>
      <c r="D38" s="5">
        <v>3</v>
      </c>
      <c r="E38" s="6">
        <v>40</v>
      </c>
      <c r="F38" s="7" t="s">
        <v>9</v>
      </c>
      <c r="G38" s="11" t="s">
        <v>27</v>
      </c>
      <c r="H38" s="6">
        <v>1978</v>
      </c>
      <c r="I38" s="10" t="s">
        <v>124</v>
      </c>
      <c r="J38" s="18" t="s">
        <v>191</v>
      </c>
    </row>
    <row r="39" spans="1:10" x14ac:dyDescent="0.25">
      <c r="A39" s="30" t="s">
        <v>231</v>
      </c>
      <c r="B39" s="36" t="s">
        <v>232</v>
      </c>
      <c r="D39" s="5">
        <v>4</v>
      </c>
      <c r="E39" s="6">
        <v>16</v>
      </c>
      <c r="F39" s="7" t="s">
        <v>39</v>
      </c>
      <c r="G39" s="11" t="s">
        <v>38</v>
      </c>
      <c r="H39" s="6">
        <v>2002</v>
      </c>
      <c r="I39" s="10" t="s">
        <v>82</v>
      </c>
      <c r="J39" s="18" t="s">
        <v>194</v>
      </c>
    </row>
    <row r="40" spans="1:10" x14ac:dyDescent="0.25">
      <c r="A40" s="30" t="s">
        <v>231</v>
      </c>
      <c r="B40" s="36" t="s">
        <v>232</v>
      </c>
      <c r="D40" s="5">
        <v>5</v>
      </c>
      <c r="E40" s="6">
        <v>27</v>
      </c>
      <c r="F40" s="7" t="s">
        <v>106</v>
      </c>
      <c r="G40" s="11" t="s">
        <v>92</v>
      </c>
      <c r="H40" s="6">
        <v>2007</v>
      </c>
      <c r="I40" s="9" t="s">
        <v>82</v>
      </c>
      <c r="J40" s="18" t="s">
        <v>193</v>
      </c>
    </row>
    <row r="41" spans="1:10" x14ac:dyDescent="0.25">
      <c r="A41" s="30" t="s">
        <v>231</v>
      </c>
      <c r="B41" s="36" t="s">
        <v>232</v>
      </c>
      <c r="D41" s="5">
        <v>6</v>
      </c>
      <c r="E41" s="6">
        <v>6</v>
      </c>
      <c r="F41" s="7" t="s">
        <v>14</v>
      </c>
      <c r="G41" s="11" t="s">
        <v>13</v>
      </c>
      <c r="H41" s="6">
        <v>1957</v>
      </c>
      <c r="I41" s="10" t="s">
        <v>89</v>
      </c>
      <c r="J41" s="18" t="s">
        <v>192</v>
      </c>
    </row>
    <row r="42" spans="1:10" x14ac:dyDescent="0.25">
      <c r="A42" s="30" t="s">
        <v>231</v>
      </c>
      <c r="B42" s="36" t="s">
        <v>232</v>
      </c>
      <c r="D42" s="5">
        <v>7</v>
      </c>
      <c r="E42" s="6">
        <v>33</v>
      </c>
      <c r="F42" s="7" t="s">
        <v>65</v>
      </c>
      <c r="G42" s="11" t="s">
        <v>64</v>
      </c>
      <c r="H42" s="6">
        <v>2007</v>
      </c>
      <c r="I42" s="10" t="s">
        <v>82</v>
      </c>
      <c r="J42" s="18" t="s">
        <v>197</v>
      </c>
    </row>
    <row r="43" spans="1:10" x14ac:dyDescent="0.25">
      <c r="E43" s="6"/>
      <c r="F43" s="29" t="s">
        <v>100</v>
      </c>
      <c r="G43" s="11"/>
      <c r="H43" s="6"/>
      <c r="I43" s="9"/>
      <c r="J43" s="18"/>
    </row>
    <row r="44" spans="1:10" x14ac:dyDescent="0.25">
      <c r="A44" s="30" t="s">
        <v>237</v>
      </c>
      <c r="B44" s="36" t="s">
        <v>232</v>
      </c>
      <c r="E44" s="6">
        <v>37</v>
      </c>
      <c r="F44" s="7" t="s">
        <v>133</v>
      </c>
      <c r="G44" s="11" t="s">
        <v>134</v>
      </c>
      <c r="H44" s="6">
        <v>1991</v>
      </c>
      <c r="I44" s="9" t="s">
        <v>130</v>
      </c>
      <c r="J44" s="18" t="s">
        <v>135</v>
      </c>
    </row>
    <row r="45" spans="1:10" x14ac:dyDescent="0.25">
      <c r="A45" s="30" t="s">
        <v>237</v>
      </c>
      <c r="B45" s="36" t="s">
        <v>232</v>
      </c>
      <c r="E45" s="6">
        <v>20</v>
      </c>
      <c r="F45" s="7" t="s">
        <v>51</v>
      </c>
      <c r="G45" s="11" t="s">
        <v>50</v>
      </c>
      <c r="H45" s="6">
        <v>1992</v>
      </c>
      <c r="I45" s="9"/>
      <c r="J45" s="18" t="s">
        <v>132</v>
      </c>
    </row>
    <row r="46" spans="1:10" x14ac:dyDescent="0.25">
      <c r="A46" s="30" t="s">
        <v>237</v>
      </c>
      <c r="B46" s="36" t="s">
        <v>232</v>
      </c>
      <c r="E46" s="6">
        <v>31</v>
      </c>
      <c r="F46" s="7" t="s">
        <v>69</v>
      </c>
      <c r="G46" s="11" t="s">
        <v>68</v>
      </c>
      <c r="H46" s="6">
        <v>1966</v>
      </c>
      <c r="I46" s="9" t="s">
        <v>125</v>
      </c>
      <c r="J46" s="18" t="s">
        <v>136</v>
      </c>
    </row>
    <row r="47" spans="1:10" x14ac:dyDescent="0.25">
      <c r="A47" s="30" t="s">
        <v>237</v>
      </c>
      <c r="B47" s="36" t="s">
        <v>232</v>
      </c>
      <c r="E47" s="6">
        <v>36</v>
      </c>
      <c r="F47" s="7" t="s">
        <v>114</v>
      </c>
      <c r="G47" s="11" t="s">
        <v>115</v>
      </c>
      <c r="H47" s="6">
        <v>1986</v>
      </c>
      <c r="I47" s="9" t="s">
        <v>240</v>
      </c>
      <c r="J47" s="18" t="s">
        <v>241</v>
      </c>
    </row>
    <row r="48" spans="1:10" x14ac:dyDescent="0.25">
      <c r="E48" s="6"/>
      <c r="F48" s="29" t="s">
        <v>108</v>
      </c>
      <c r="G48" s="11" t="s">
        <v>242</v>
      </c>
      <c r="H48" s="6"/>
      <c r="I48" s="9"/>
      <c r="J48" s="18"/>
    </row>
    <row r="49" spans="1:10" x14ac:dyDescent="0.25">
      <c r="A49" s="30" t="s">
        <v>238</v>
      </c>
      <c r="B49" s="36" t="s">
        <v>239</v>
      </c>
      <c r="D49" s="4">
        <v>1</v>
      </c>
      <c r="E49" s="6">
        <v>18</v>
      </c>
      <c r="F49" s="7" t="s">
        <v>71</v>
      </c>
      <c r="G49" s="11" t="s">
        <v>72</v>
      </c>
      <c r="H49" s="6" t="s">
        <v>46</v>
      </c>
      <c r="I49" s="9" t="s">
        <v>123</v>
      </c>
      <c r="J49" s="18" t="s">
        <v>218</v>
      </c>
    </row>
    <row r="50" spans="1:10" x14ac:dyDescent="0.25">
      <c r="D50" s="25">
        <v>2</v>
      </c>
      <c r="E50" s="16">
        <v>36</v>
      </c>
      <c r="F50" s="14" t="s">
        <v>114</v>
      </c>
      <c r="G50" s="14" t="s">
        <v>115</v>
      </c>
      <c r="H50" s="20">
        <v>1986</v>
      </c>
      <c r="I50" s="32" t="s">
        <v>240</v>
      </c>
      <c r="J50" s="24" t="s">
        <v>143</v>
      </c>
    </row>
    <row r="51" spans="1:10" x14ac:dyDescent="0.25">
      <c r="C51" s="7"/>
      <c r="E51" s="6"/>
      <c r="F51" s="29" t="s">
        <v>98</v>
      </c>
      <c r="G51" s="29" t="s">
        <v>243</v>
      </c>
      <c r="H51" s="6"/>
      <c r="I51" s="9"/>
      <c r="J51" s="18"/>
    </row>
    <row r="52" spans="1:10" x14ac:dyDescent="0.25">
      <c r="A52" s="30" t="s">
        <v>244</v>
      </c>
      <c r="B52" s="36" t="s">
        <v>232</v>
      </c>
      <c r="C52" s="4" t="s">
        <v>70</v>
      </c>
      <c r="D52" s="4">
        <v>1</v>
      </c>
      <c r="E52" s="6">
        <v>17</v>
      </c>
      <c r="F52" s="7" t="s">
        <v>40</v>
      </c>
      <c r="G52" s="11" t="s">
        <v>36</v>
      </c>
      <c r="H52" s="6">
        <v>2001</v>
      </c>
      <c r="I52" s="9" t="s">
        <v>82</v>
      </c>
      <c r="J52" s="18" t="s">
        <v>176</v>
      </c>
    </row>
    <row r="53" spans="1:10" x14ac:dyDescent="0.25">
      <c r="A53" s="30" t="s">
        <v>244</v>
      </c>
      <c r="B53" s="36" t="s">
        <v>232</v>
      </c>
      <c r="C53" s="4" t="s">
        <v>70</v>
      </c>
      <c r="D53" s="4">
        <v>2</v>
      </c>
      <c r="E53" s="6"/>
      <c r="F53" s="7" t="s">
        <v>20</v>
      </c>
      <c r="G53" s="11" t="s">
        <v>19</v>
      </c>
      <c r="H53" s="6">
        <v>2003</v>
      </c>
      <c r="I53" s="9" t="s">
        <v>82</v>
      </c>
      <c r="J53" s="18" t="s">
        <v>177</v>
      </c>
    </row>
    <row r="54" spans="1:10" x14ac:dyDescent="0.25">
      <c r="A54" s="30" t="s">
        <v>244</v>
      </c>
      <c r="B54" s="36" t="s">
        <v>232</v>
      </c>
      <c r="C54" s="4" t="s">
        <v>70</v>
      </c>
      <c r="D54" s="4">
        <v>3</v>
      </c>
      <c r="E54" s="6">
        <v>39</v>
      </c>
      <c r="F54" s="7" t="s">
        <v>49</v>
      </c>
      <c r="G54" s="11" t="s">
        <v>48</v>
      </c>
      <c r="H54" s="6">
        <v>1979</v>
      </c>
      <c r="I54" s="9" t="s">
        <v>83</v>
      </c>
      <c r="J54" s="18" t="s">
        <v>179</v>
      </c>
    </row>
    <row r="55" spans="1:10" x14ac:dyDescent="0.25">
      <c r="A55" s="30" t="s">
        <v>244</v>
      </c>
      <c r="B55" s="36" t="s">
        <v>232</v>
      </c>
      <c r="C55" s="4" t="s">
        <v>70</v>
      </c>
      <c r="D55" s="4">
        <v>4</v>
      </c>
      <c r="E55" s="6">
        <v>15</v>
      </c>
      <c r="F55" s="7" t="s">
        <v>37</v>
      </c>
      <c r="G55" s="11" t="s">
        <v>36</v>
      </c>
      <c r="H55" s="6">
        <v>2007</v>
      </c>
      <c r="I55" s="9" t="s">
        <v>82</v>
      </c>
      <c r="J55" s="18" t="s">
        <v>178</v>
      </c>
    </row>
    <row r="56" spans="1:10" x14ac:dyDescent="0.25">
      <c r="A56" s="30" t="s">
        <v>244</v>
      </c>
      <c r="B56" s="36" t="s">
        <v>232</v>
      </c>
      <c r="C56" s="4" t="s">
        <v>70</v>
      </c>
      <c r="D56" s="4">
        <v>5</v>
      </c>
      <c r="E56" s="6">
        <v>29</v>
      </c>
      <c r="F56" s="7" t="s">
        <v>67</v>
      </c>
      <c r="G56" s="11" t="s">
        <v>66</v>
      </c>
      <c r="H56" s="6">
        <v>2007</v>
      </c>
      <c r="I56" s="9" t="s">
        <v>82</v>
      </c>
      <c r="J56" s="18" t="s">
        <v>180</v>
      </c>
    </row>
    <row r="57" spans="1:10" x14ac:dyDescent="0.25">
      <c r="C57" s="7"/>
      <c r="E57" s="6"/>
      <c r="F57" s="29" t="s">
        <v>99</v>
      </c>
      <c r="G57" s="29"/>
      <c r="H57" s="6"/>
      <c r="I57" s="9"/>
      <c r="J57" s="18"/>
    </row>
    <row r="58" spans="1:10" x14ac:dyDescent="0.25">
      <c r="A58" s="30" t="s">
        <v>245</v>
      </c>
      <c r="B58" s="36" t="s">
        <v>246</v>
      </c>
      <c r="C58" s="4" t="s">
        <v>70</v>
      </c>
      <c r="D58" s="4">
        <v>1</v>
      </c>
      <c r="E58" s="6">
        <v>23</v>
      </c>
      <c r="F58" s="7" t="s">
        <v>56</v>
      </c>
      <c r="G58" s="11" t="s">
        <v>8</v>
      </c>
      <c r="H58" s="6">
        <v>1958</v>
      </c>
      <c r="I58" s="9"/>
      <c r="J58" s="18" t="s">
        <v>182</v>
      </c>
    </row>
    <row r="59" spans="1:10" x14ac:dyDescent="0.25">
      <c r="A59" s="30" t="s">
        <v>245</v>
      </c>
      <c r="B59" s="36" t="s">
        <v>246</v>
      </c>
      <c r="C59" s="4" t="s">
        <v>70</v>
      </c>
      <c r="D59" s="25">
        <v>2</v>
      </c>
      <c r="F59" s="14" t="s">
        <v>94</v>
      </c>
      <c r="G59" s="14" t="s">
        <v>47</v>
      </c>
      <c r="H59" s="20">
        <v>1959</v>
      </c>
      <c r="I59" s="32" t="s">
        <v>131</v>
      </c>
      <c r="J59" s="24" t="s">
        <v>185</v>
      </c>
    </row>
    <row r="60" spans="1:10" x14ac:dyDescent="0.25">
      <c r="A60" s="30" t="s">
        <v>245</v>
      </c>
      <c r="B60" s="36" t="s">
        <v>246</v>
      </c>
      <c r="C60" s="4" t="s">
        <v>70</v>
      </c>
      <c r="D60" s="25">
        <v>3</v>
      </c>
      <c r="E60" s="6"/>
      <c r="F60" s="7" t="s">
        <v>63</v>
      </c>
      <c r="G60" s="7" t="s">
        <v>62</v>
      </c>
      <c r="H60" s="6">
        <v>1957</v>
      </c>
      <c r="I60" s="9"/>
      <c r="J60" s="18" t="s">
        <v>181</v>
      </c>
    </row>
    <row r="61" spans="1:10" x14ac:dyDescent="0.25">
      <c r="C61" s="4"/>
    </row>
    <row r="62" spans="1:10" x14ac:dyDescent="0.25">
      <c r="A62" s="30" t="s">
        <v>245</v>
      </c>
      <c r="B62" s="36" t="s">
        <v>246</v>
      </c>
      <c r="C62" s="4" t="s">
        <v>81</v>
      </c>
      <c r="D62" s="4">
        <v>1</v>
      </c>
      <c r="E62" s="6">
        <v>18</v>
      </c>
      <c r="F62" s="7" t="s">
        <v>45</v>
      </c>
      <c r="G62" s="11" t="s">
        <v>44</v>
      </c>
      <c r="H62" s="6" t="s">
        <v>46</v>
      </c>
      <c r="I62" s="9" t="s">
        <v>123</v>
      </c>
      <c r="J62" s="18" t="s">
        <v>183</v>
      </c>
    </row>
    <row r="63" spans="1:10" x14ac:dyDescent="0.25">
      <c r="A63" s="30" t="s">
        <v>245</v>
      </c>
      <c r="B63" s="36" t="s">
        <v>246</v>
      </c>
      <c r="C63" s="4" t="s">
        <v>81</v>
      </c>
      <c r="D63" s="4">
        <v>2</v>
      </c>
      <c r="E63" s="6">
        <v>7</v>
      </c>
      <c r="F63" s="7" t="s">
        <v>16</v>
      </c>
      <c r="G63" s="11" t="s">
        <v>4</v>
      </c>
      <c r="H63" s="6">
        <v>1968</v>
      </c>
      <c r="I63" s="9"/>
      <c r="J63" s="18" t="s">
        <v>184</v>
      </c>
    </row>
    <row r="64" spans="1:10" x14ac:dyDescent="0.25">
      <c r="A64" s="30" t="s">
        <v>245</v>
      </c>
      <c r="B64" s="36" t="s">
        <v>246</v>
      </c>
      <c r="C64" s="4" t="s">
        <v>81</v>
      </c>
      <c r="D64" s="4">
        <v>3</v>
      </c>
      <c r="E64" s="6"/>
      <c r="F64" s="7" t="s">
        <v>14</v>
      </c>
      <c r="G64" s="11" t="s">
        <v>13</v>
      </c>
      <c r="H64" s="6">
        <v>1957</v>
      </c>
      <c r="I64" s="9" t="s">
        <v>89</v>
      </c>
      <c r="J64" s="18" t="s">
        <v>186</v>
      </c>
    </row>
    <row r="65" spans="1:20" x14ac:dyDescent="0.25">
      <c r="C65" s="4"/>
      <c r="D65" s="4"/>
      <c r="E65" s="6"/>
      <c r="F65" s="7"/>
      <c r="G65" s="11"/>
      <c r="H65" s="6"/>
      <c r="I65" s="9"/>
      <c r="J65" s="18"/>
    </row>
    <row r="66" spans="1:20" x14ac:dyDescent="0.25">
      <c r="A66" s="30" t="s">
        <v>245</v>
      </c>
      <c r="B66" s="36" t="s">
        <v>246</v>
      </c>
      <c r="C66" s="4" t="s">
        <v>90</v>
      </c>
      <c r="D66" s="8">
        <v>1</v>
      </c>
      <c r="E66" s="6"/>
      <c r="F66" s="7" t="s">
        <v>22</v>
      </c>
      <c r="G66" s="11" t="s">
        <v>21</v>
      </c>
      <c r="H66" s="6">
        <v>2002</v>
      </c>
      <c r="I66" s="9" t="s">
        <v>82</v>
      </c>
      <c r="J66" s="18" t="s">
        <v>189</v>
      </c>
    </row>
    <row r="67" spans="1:20" x14ac:dyDescent="0.25">
      <c r="A67" s="30" t="s">
        <v>245</v>
      </c>
      <c r="B67" s="36" t="s">
        <v>246</v>
      </c>
      <c r="C67" s="4" t="s">
        <v>90</v>
      </c>
      <c r="D67" s="8">
        <v>2</v>
      </c>
      <c r="E67" s="6"/>
      <c r="F67" s="7" t="s">
        <v>133</v>
      </c>
      <c r="G67" s="11" t="s">
        <v>134</v>
      </c>
      <c r="H67" s="6">
        <v>1991</v>
      </c>
      <c r="I67" s="9" t="s">
        <v>130</v>
      </c>
      <c r="J67" s="18" t="s">
        <v>190</v>
      </c>
    </row>
    <row r="68" spans="1:20" x14ac:dyDescent="0.25">
      <c r="A68" s="30" t="s">
        <v>245</v>
      </c>
      <c r="B68" s="36" t="s">
        <v>246</v>
      </c>
      <c r="C68" s="4" t="s">
        <v>90</v>
      </c>
      <c r="D68" s="8">
        <v>3</v>
      </c>
      <c r="E68" s="6">
        <v>20</v>
      </c>
      <c r="F68" s="7" t="s">
        <v>51</v>
      </c>
      <c r="G68" s="11" t="s">
        <v>50</v>
      </c>
      <c r="H68" s="6">
        <v>1992</v>
      </c>
      <c r="I68" s="9"/>
      <c r="J68" s="18" t="s">
        <v>188</v>
      </c>
    </row>
    <row r="69" spans="1:20" x14ac:dyDescent="0.25">
      <c r="A69" s="30" t="s">
        <v>245</v>
      </c>
      <c r="B69" s="36" t="s">
        <v>246</v>
      </c>
      <c r="C69" s="8" t="s">
        <v>90</v>
      </c>
      <c r="D69" s="8">
        <v>4</v>
      </c>
      <c r="E69" s="6">
        <v>27</v>
      </c>
      <c r="F69" s="7" t="s">
        <v>91</v>
      </c>
      <c r="G69" s="11" t="s">
        <v>92</v>
      </c>
      <c r="H69" s="6">
        <v>2007</v>
      </c>
      <c r="I69" s="9" t="s">
        <v>82</v>
      </c>
      <c r="J69" s="18" t="s">
        <v>187</v>
      </c>
    </row>
    <row r="70" spans="1:20" x14ac:dyDescent="0.25">
      <c r="C70" s="7"/>
      <c r="E70" s="6"/>
      <c r="F70" s="29" t="s">
        <v>96</v>
      </c>
      <c r="G70" s="29"/>
      <c r="H70" s="6"/>
      <c r="I70" s="9"/>
      <c r="J70" s="18"/>
    </row>
    <row r="71" spans="1:20" x14ac:dyDescent="0.25">
      <c r="A71" s="30" t="s">
        <v>282</v>
      </c>
      <c r="B71" s="36" t="s">
        <v>246</v>
      </c>
      <c r="C71" s="8" t="s">
        <v>70</v>
      </c>
      <c r="D71" s="4">
        <v>1</v>
      </c>
      <c r="E71" s="6">
        <v>13</v>
      </c>
      <c r="F71" s="7" t="s">
        <v>29</v>
      </c>
      <c r="G71" s="11" t="s">
        <v>28</v>
      </c>
      <c r="H71" s="6" t="s">
        <v>30</v>
      </c>
      <c r="I71" s="9" t="s">
        <v>129</v>
      </c>
      <c r="J71" s="18" t="s">
        <v>165</v>
      </c>
    </row>
    <row r="72" spans="1:20" x14ac:dyDescent="0.25">
      <c r="A72" s="30" t="s">
        <v>282</v>
      </c>
      <c r="B72" s="36" t="s">
        <v>246</v>
      </c>
      <c r="C72" s="8" t="s">
        <v>70</v>
      </c>
      <c r="D72" s="4">
        <v>2</v>
      </c>
      <c r="E72" s="6">
        <v>44</v>
      </c>
      <c r="F72" s="7" t="s">
        <v>5</v>
      </c>
      <c r="G72" s="11" t="s">
        <v>4</v>
      </c>
      <c r="H72" s="6">
        <v>1969</v>
      </c>
      <c r="I72" s="10" t="s">
        <v>127</v>
      </c>
      <c r="J72" s="18" t="s">
        <v>167</v>
      </c>
    </row>
    <row r="73" spans="1:20" x14ac:dyDescent="0.25">
      <c r="A73" s="30" t="s">
        <v>282</v>
      </c>
      <c r="B73" s="36" t="s">
        <v>246</v>
      </c>
      <c r="C73" s="8" t="s">
        <v>70</v>
      </c>
      <c r="D73" s="4">
        <v>3</v>
      </c>
      <c r="E73" s="6">
        <v>5</v>
      </c>
      <c r="F73" s="7" t="s">
        <v>12</v>
      </c>
      <c r="G73" s="11" t="s">
        <v>4</v>
      </c>
      <c r="H73" s="6">
        <v>1968</v>
      </c>
      <c r="I73" s="10" t="s">
        <v>126</v>
      </c>
      <c r="J73" s="18" t="s">
        <v>168</v>
      </c>
    </row>
    <row r="74" spans="1:20" x14ac:dyDescent="0.25">
      <c r="A74" s="30" t="s">
        <v>282</v>
      </c>
      <c r="B74" s="36" t="s">
        <v>246</v>
      </c>
      <c r="C74" s="8" t="s">
        <v>70</v>
      </c>
      <c r="D74" s="4">
        <v>4</v>
      </c>
      <c r="E74" s="6">
        <v>45</v>
      </c>
      <c r="F74" s="7" t="s">
        <v>41</v>
      </c>
      <c r="G74" s="11" t="s">
        <v>4</v>
      </c>
      <c r="H74" s="6">
        <v>1955</v>
      </c>
      <c r="I74" s="10" t="s">
        <v>86</v>
      </c>
      <c r="J74" s="18" t="s">
        <v>170</v>
      </c>
    </row>
    <row r="75" spans="1:20" x14ac:dyDescent="0.25">
      <c r="A75" s="30" t="s">
        <v>282</v>
      </c>
      <c r="B75" s="36" t="s">
        <v>246</v>
      </c>
      <c r="C75" s="8" t="s">
        <v>70</v>
      </c>
      <c r="D75" s="4">
        <v>5</v>
      </c>
      <c r="E75" s="6">
        <v>25</v>
      </c>
      <c r="F75" s="7" t="s">
        <v>59</v>
      </c>
      <c r="G75" s="11" t="s">
        <v>58</v>
      </c>
      <c r="H75" s="6" t="s">
        <v>60</v>
      </c>
      <c r="I75" s="10" t="s">
        <v>128</v>
      </c>
      <c r="J75" s="18" t="s">
        <v>169</v>
      </c>
    </row>
    <row r="76" spans="1:20" x14ac:dyDescent="0.25">
      <c r="A76" s="30" t="s">
        <v>282</v>
      </c>
      <c r="B76" s="36" t="s">
        <v>246</v>
      </c>
      <c r="C76" s="8" t="s">
        <v>70</v>
      </c>
      <c r="D76" s="4">
        <v>6</v>
      </c>
      <c r="E76" s="6">
        <v>1</v>
      </c>
      <c r="F76" s="7" t="s">
        <v>3</v>
      </c>
      <c r="G76" s="11" t="s">
        <v>2</v>
      </c>
      <c r="H76" s="6">
        <v>1966</v>
      </c>
      <c r="I76" s="10" t="s">
        <v>125</v>
      </c>
      <c r="J76" s="6" t="s">
        <v>166</v>
      </c>
    </row>
    <row r="77" spans="1:20" x14ac:dyDescent="0.25">
      <c r="E77" s="6"/>
      <c r="F77" s="29" t="s">
        <v>103</v>
      </c>
      <c r="G77" s="11"/>
      <c r="H77" s="6"/>
      <c r="I77" s="9"/>
      <c r="J77" s="18"/>
      <c r="K77" s="30"/>
      <c r="L77" s="36"/>
      <c r="N77" s="25"/>
      <c r="O77" s="6"/>
      <c r="P77" s="7"/>
      <c r="Q77" s="11"/>
      <c r="R77" s="6"/>
      <c r="S77" s="10"/>
      <c r="T77" s="18"/>
    </row>
    <row r="78" spans="1:20" x14ac:dyDescent="0.25">
      <c r="A78" s="30" t="s">
        <v>311</v>
      </c>
      <c r="B78" s="36" t="s">
        <v>246</v>
      </c>
      <c r="E78" s="6">
        <v>4</v>
      </c>
      <c r="F78" s="7" t="s">
        <v>11</v>
      </c>
      <c r="G78" s="11" t="s">
        <v>10</v>
      </c>
      <c r="H78" s="6">
        <v>1981</v>
      </c>
      <c r="I78" s="10" t="s">
        <v>89</v>
      </c>
      <c r="J78" s="18" t="s">
        <v>145</v>
      </c>
      <c r="K78" s="30"/>
      <c r="L78" s="36"/>
      <c r="N78" s="25"/>
      <c r="O78" s="6"/>
      <c r="P78" s="7"/>
      <c r="Q78" s="11"/>
      <c r="R78" s="6"/>
      <c r="S78" s="10"/>
      <c r="T78" s="18"/>
    </row>
    <row r="79" spans="1:20" x14ac:dyDescent="0.25">
      <c r="A79" s="30" t="s">
        <v>311</v>
      </c>
      <c r="B79" s="36" t="s">
        <v>246</v>
      </c>
      <c r="E79" s="6">
        <v>34</v>
      </c>
      <c r="F79" s="7" t="s">
        <v>43</v>
      </c>
      <c r="G79" s="11" t="s">
        <v>42</v>
      </c>
      <c r="H79" s="6">
        <v>1983</v>
      </c>
      <c r="I79" s="10"/>
      <c r="J79" s="18" t="s">
        <v>146</v>
      </c>
      <c r="K79" s="30"/>
      <c r="L79" s="36"/>
      <c r="N79" s="25"/>
      <c r="O79" s="6"/>
      <c r="P79" s="7"/>
      <c r="Q79" s="11"/>
      <c r="R79" s="6"/>
      <c r="S79" s="10"/>
      <c r="T79" s="18"/>
    </row>
    <row r="80" spans="1:20" x14ac:dyDescent="0.25">
      <c r="E80" s="25"/>
      <c r="F80" s="12" t="s">
        <v>74</v>
      </c>
      <c r="G80" s="11"/>
      <c r="N80" s="20"/>
      <c r="O80" s="32"/>
    </row>
    <row r="81" spans="1:13" x14ac:dyDescent="0.25">
      <c r="A81" s="30" t="s">
        <v>248</v>
      </c>
      <c r="B81" s="36" t="s">
        <v>232</v>
      </c>
      <c r="D81" s="25">
        <v>1</v>
      </c>
      <c r="E81" s="8">
        <v>13</v>
      </c>
      <c r="F81" s="11" t="s">
        <v>29</v>
      </c>
      <c r="G81" s="11" t="s">
        <v>28</v>
      </c>
      <c r="H81" s="6" t="s">
        <v>30</v>
      </c>
      <c r="I81" s="10" t="s">
        <v>129</v>
      </c>
      <c r="J81" s="24" t="s">
        <v>254</v>
      </c>
      <c r="K81" s="11" t="s">
        <v>258</v>
      </c>
    </row>
    <row r="82" spans="1:13" x14ac:dyDescent="0.25">
      <c r="A82" s="30" t="s">
        <v>333</v>
      </c>
      <c r="B82" s="36" t="s">
        <v>232</v>
      </c>
      <c r="D82" s="25">
        <v>2</v>
      </c>
      <c r="E82" s="8">
        <v>5</v>
      </c>
      <c r="F82" s="11" t="s">
        <v>12</v>
      </c>
      <c r="G82" s="11" t="s">
        <v>4</v>
      </c>
      <c r="H82" s="6">
        <v>1968</v>
      </c>
      <c r="I82" s="10" t="s">
        <v>126</v>
      </c>
      <c r="J82" s="24" t="s">
        <v>251</v>
      </c>
      <c r="K82" s="11" t="s">
        <v>258</v>
      </c>
    </row>
    <row r="83" spans="1:13" x14ac:dyDescent="0.25">
      <c r="A83" s="30" t="s">
        <v>333</v>
      </c>
      <c r="B83" s="36" t="s">
        <v>232</v>
      </c>
      <c r="D83" s="25">
        <v>3</v>
      </c>
      <c r="E83" s="8">
        <v>45</v>
      </c>
      <c r="F83" s="11" t="s">
        <v>41</v>
      </c>
      <c r="G83" s="11" t="s">
        <v>4</v>
      </c>
      <c r="H83" s="6">
        <v>1955</v>
      </c>
      <c r="I83" s="10" t="s">
        <v>86</v>
      </c>
      <c r="J83" s="35" t="s">
        <v>249</v>
      </c>
      <c r="K83" s="11" t="s">
        <v>256</v>
      </c>
    </row>
    <row r="84" spans="1:13" x14ac:dyDescent="0.25">
      <c r="A84" s="30" t="s">
        <v>333</v>
      </c>
      <c r="B84" s="36" t="s">
        <v>232</v>
      </c>
      <c r="D84" s="25">
        <v>4</v>
      </c>
      <c r="E84" s="8">
        <v>25</v>
      </c>
      <c r="F84" s="11" t="s">
        <v>59</v>
      </c>
      <c r="G84" s="11" t="s">
        <v>58</v>
      </c>
      <c r="H84" s="6" t="s">
        <v>60</v>
      </c>
      <c r="I84" s="10" t="s">
        <v>128</v>
      </c>
      <c r="J84" s="24" t="s">
        <v>253</v>
      </c>
      <c r="K84" s="11" t="s">
        <v>257</v>
      </c>
      <c r="L84" s="11" t="s">
        <v>255</v>
      </c>
    </row>
    <row r="85" spans="1:13" x14ac:dyDescent="0.25">
      <c r="A85" s="30" t="s">
        <v>333</v>
      </c>
      <c r="B85" s="36" t="s">
        <v>232</v>
      </c>
      <c r="D85" s="25">
        <v>5</v>
      </c>
      <c r="E85" s="8">
        <v>44</v>
      </c>
      <c r="F85" s="11" t="s">
        <v>5</v>
      </c>
      <c r="G85" s="11" t="s">
        <v>4</v>
      </c>
      <c r="H85" s="6">
        <v>1969</v>
      </c>
      <c r="I85" s="10" t="s">
        <v>127</v>
      </c>
      <c r="J85" s="24" t="s">
        <v>252</v>
      </c>
      <c r="K85" s="11" t="s">
        <v>256</v>
      </c>
    </row>
    <row r="86" spans="1:13" x14ac:dyDescent="0.25">
      <c r="A86" s="30" t="s">
        <v>333</v>
      </c>
      <c r="B86" s="36" t="s">
        <v>232</v>
      </c>
      <c r="D86" s="25">
        <v>6</v>
      </c>
      <c r="E86" s="8">
        <v>1</v>
      </c>
      <c r="F86" s="11" t="s">
        <v>3</v>
      </c>
      <c r="G86" s="11" t="s">
        <v>2</v>
      </c>
      <c r="H86" s="6">
        <v>1966</v>
      </c>
      <c r="I86" s="9" t="s">
        <v>125</v>
      </c>
      <c r="J86" s="24" t="s">
        <v>250</v>
      </c>
      <c r="K86" s="11" t="s">
        <v>263</v>
      </c>
    </row>
    <row r="87" spans="1:13" x14ac:dyDescent="0.25">
      <c r="E87" s="4"/>
      <c r="F87" s="23" t="s">
        <v>247</v>
      </c>
      <c r="G87" s="15"/>
      <c r="H87" s="4"/>
      <c r="I87" s="31"/>
    </row>
    <row r="88" spans="1:13" x14ac:dyDescent="0.25">
      <c r="A88" s="30" t="s">
        <v>333</v>
      </c>
      <c r="B88" s="36" t="s">
        <v>232</v>
      </c>
      <c r="D88" s="25">
        <v>1</v>
      </c>
      <c r="E88" s="8">
        <v>40</v>
      </c>
      <c r="F88" s="11" t="s">
        <v>9</v>
      </c>
      <c r="G88" s="11" t="s">
        <v>27</v>
      </c>
      <c r="H88" s="6">
        <v>1978</v>
      </c>
      <c r="I88" s="9" t="s">
        <v>124</v>
      </c>
      <c r="J88" s="24" t="s">
        <v>261</v>
      </c>
      <c r="K88" s="11" t="s">
        <v>263</v>
      </c>
    </row>
    <row r="89" spans="1:13" x14ac:dyDescent="0.25">
      <c r="A89" s="30" t="s">
        <v>333</v>
      </c>
      <c r="B89" s="36" t="s">
        <v>232</v>
      </c>
      <c r="D89" s="25">
        <v>2</v>
      </c>
      <c r="E89" s="8">
        <v>14</v>
      </c>
      <c r="F89" s="11" t="s">
        <v>35</v>
      </c>
      <c r="G89" s="11" t="s">
        <v>73</v>
      </c>
      <c r="H89" s="6">
        <v>1992</v>
      </c>
      <c r="I89" s="9" t="s">
        <v>89</v>
      </c>
      <c r="J89" s="24" t="s">
        <v>260</v>
      </c>
      <c r="K89" s="11" t="s">
        <v>265</v>
      </c>
    </row>
    <row r="90" spans="1:13" x14ac:dyDescent="0.25">
      <c r="A90" s="30" t="s">
        <v>333</v>
      </c>
      <c r="B90" s="36" t="s">
        <v>232</v>
      </c>
      <c r="D90" s="25">
        <v>3</v>
      </c>
      <c r="E90" s="8">
        <v>18</v>
      </c>
      <c r="F90" s="11" t="s">
        <v>71</v>
      </c>
      <c r="G90" s="11" t="s">
        <v>72</v>
      </c>
      <c r="H90" s="6" t="s">
        <v>46</v>
      </c>
      <c r="I90" s="9" t="s">
        <v>123</v>
      </c>
      <c r="J90" s="24" t="s">
        <v>259</v>
      </c>
      <c r="K90" s="11" t="s">
        <v>256</v>
      </c>
    </row>
    <row r="91" spans="1:13" x14ac:dyDescent="0.25">
      <c r="A91" s="30" t="s">
        <v>333</v>
      </c>
      <c r="B91" s="36" t="s">
        <v>232</v>
      </c>
      <c r="D91" s="25">
        <v>4</v>
      </c>
      <c r="E91" s="8">
        <v>35</v>
      </c>
      <c r="F91" s="11" t="s">
        <v>31</v>
      </c>
      <c r="G91" s="11" t="s">
        <v>2</v>
      </c>
      <c r="H91" s="6">
        <v>1977</v>
      </c>
      <c r="I91" s="9" t="s">
        <v>124</v>
      </c>
      <c r="J91" s="24" t="s">
        <v>262</v>
      </c>
      <c r="K91" s="11" t="s">
        <v>264</v>
      </c>
    </row>
    <row r="92" spans="1:13" x14ac:dyDescent="0.25">
      <c r="F92" s="23" t="s">
        <v>77</v>
      </c>
    </row>
    <row r="93" spans="1:13" x14ac:dyDescent="0.25">
      <c r="A93" s="30" t="s">
        <v>269</v>
      </c>
      <c r="B93" s="36" t="s">
        <v>289</v>
      </c>
      <c r="E93" s="8">
        <v>25</v>
      </c>
      <c r="F93" s="11" t="s">
        <v>59</v>
      </c>
      <c r="G93" s="11" t="s">
        <v>58</v>
      </c>
      <c r="H93" s="6" t="s">
        <v>60</v>
      </c>
      <c r="I93" s="32" t="s">
        <v>128</v>
      </c>
      <c r="J93" s="24" t="s">
        <v>275</v>
      </c>
      <c r="M93" s="27"/>
    </row>
    <row r="94" spans="1:13" x14ac:dyDescent="0.25">
      <c r="A94" s="30" t="s">
        <v>267</v>
      </c>
      <c r="B94" s="36" t="s">
        <v>307</v>
      </c>
      <c r="E94" s="8">
        <v>13</v>
      </c>
      <c r="F94" s="11" t="s">
        <v>29</v>
      </c>
      <c r="G94" s="11" t="s">
        <v>28</v>
      </c>
      <c r="H94" s="6" t="s">
        <v>30</v>
      </c>
      <c r="I94" s="32" t="s">
        <v>129</v>
      </c>
      <c r="J94" s="24" t="s">
        <v>273</v>
      </c>
      <c r="M94" s="27"/>
    </row>
    <row r="95" spans="1:13" x14ac:dyDescent="0.25">
      <c r="A95" s="30" t="s">
        <v>268</v>
      </c>
      <c r="B95" s="36" t="s">
        <v>306</v>
      </c>
      <c r="E95" s="8">
        <v>45</v>
      </c>
      <c r="F95" s="11" t="s">
        <v>41</v>
      </c>
      <c r="G95" s="11" t="s">
        <v>4</v>
      </c>
      <c r="H95" s="18">
        <v>1955</v>
      </c>
      <c r="I95" s="32" t="s">
        <v>86</v>
      </c>
      <c r="J95" s="24" t="s">
        <v>274</v>
      </c>
      <c r="M95" s="27"/>
    </row>
    <row r="96" spans="1:13" x14ac:dyDescent="0.25">
      <c r="A96" s="30" t="s">
        <v>266</v>
      </c>
      <c r="B96" s="36" t="s">
        <v>286</v>
      </c>
      <c r="E96" s="26">
        <v>44</v>
      </c>
      <c r="F96" s="11" t="s">
        <v>5</v>
      </c>
      <c r="G96" s="11" t="s">
        <v>4</v>
      </c>
      <c r="H96" s="18">
        <v>1969</v>
      </c>
      <c r="I96" s="32" t="s">
        <v>127</v>
      </c>
      <c r="J96" s="24" t="s">
        <v>271</v>
      </c>
      <c r="M96" s="27"/>
    </row>
    <row r="97" spans="1:13" x14ac:dyDescent="0.25">
      <c r="A97" s="30" t="s">
        <v>266</v>
      </c>
      <c r="B97" s="36" t="s">
        <v>286</v>
      </c>
      <c r="E97" s="8">
        <v>5</v>
      </c>
      <c r="F97" s="11" t="s">
        <v>12</v>
      </c>
      <c r="G97" s="11" t="s">
        <v>4</v>
      </c>
      <c r="H97" s="18">
        <v>1968</v>
      </c>
      <c r="I97" s="32" t="s">
        <v>126</v>
      </c>
      <c r="J97" s="24" t="s">
        <v>272</v>
      </c>
      <c r="M97" s="27"/>
    </row>
    <row r="98" spans="1:13" x14ac:dyDescent="0.25">
      <c r="A98" s="30" t="s">
        <v>266</v>
      </c>
      <c r="B98" s="36" t="s">
        <v>287</v>
      </c>
      <c r="E98" s="26">
        <v>1</v>
      </c>
      <c r="F98" s="11" t="s">
        <v>3</v>
      </c>
      <c r="G98" s="11" t="s">
        <v>2</v>
      </c>
      <c r="H98" s="18">
        <v>1966</v>
      </c>
      <c r="I98" s="32" t="s">
        <v>125</v>
      </c>
      <c r="J98" s="24" t="s">
        <v>270</v>
      </c>
      <c r="M98" s="27"/>
    </row>
    <row r="99" spans="1:13" x14ac:dyDescent="0.25">
      <c r="E99" s="1"/>
      <c r="F99" s="17" t="s">
        <v>75</v>
      </c>
      <c r="G99" s="17"/>
      <c r="H99" s="1"/>
      <c r="I99" s="33"/>
    </row>
    <row r="100" spans="1:13" x14ac:dyDescent="0.25">
      <c r="A100" s="30" t="s">
        <v>334</v>
      </c>
      <c r="B100" s="36" t="s">
        <v>232</v>
      </c>
      <c r="D100" s="25">
        <v>1</v>
      </c>
      <c r="E100" s="8">
        <v>5</v>
      </c>
      <c r="F100" s="11" t="s">
        <v>12</v>
      </c>
      <c r="G100" s="11" t="s">
        <v>4</v>
      </c>
      <c r="H100" s="18">
        <v>1968</v>
      </c>
      <c r="I100" s="10" t="s">
        <v>126</v>
      </c>
      <c r="J100" s="24" t="s">
        <v>278</v>
      </c>
    </row>
    <row r="101" spans="1:13" x14ac:dyDescent="0.25">
      <c r="A101" s="30" t="s">
        <v>334</v>
      </c>
      <c r="B101" s="36" t="s">
        <v>232</v>
      </c>
      <c r="D101" s="25">
        <v>2</v>
      </c>
      <c r="E101" s="8">
        <v>13</v>
      </c>
      <c r="F101" s="11" t="s">
        <v>29</v>
      </c>
      <c r="G101" s="11" t="s">
        <v>28</v>
      </c>
      <c r="H101" s="6" t="s">
        <v>30</v>
      </c>
      <c r="I101" s="10" t="s">
        <v>129</v>
      </c>
      <c r="J101" s="24" t="s">
        <v>279</v>
      </c>
    </row>
    <row r="102" spans="1:13" x14ac:dyDescent="0.25">
      <c r="A102" s="30" t="s">
        <v>334</v>
      </c>
      <c r="B102" s="36" t="s">
        <v>232</v>
      </c>
      <c r="D102" s="25">
        <v>3</v>
      </c>
      <c r="E102" s="8">
        <v>45</v>
      </c>
      <c r="F102" s="11" t="s">
        <v>41</v>
      </c>
      <c r="G102" s="11" t="s">
        <v>4</v>
      </c>
      <c r="H102" s="18">
        <v>1955</v>
      </c>
      <c r="I102" s="9" t="s">
        <v>86</v>
      </c>
      <c r="J102" s="24" t="s">
        <v>280</v>
      </c>
    </row>
    <row r="103" spans="1:13" x14ac:dyDescent="0.25">
      <c r="A103" s="30" t="s">
        <v>334</v>
      </c>
      <c r="B103" s="36" t="s">
        <v>232</v>
      </c>
      <c r="D103" s="25">
        <v>4</v>
      </c>
      <c r="E103" s="26">
        <v>44</v>
      </c>
      <c r="F103" s="11" t="s">
        <v>5</v>
      </c>
      <c r="G103" s="11" t="s">
        <v>4</v>
      </c>
      <c r="H103" s="18">
        <v>1969</v>
      </c>
      <c r="I103" s="19" t="s">
        <v>127</v>
      </c>
      <c r="J103" s="24" t="s">
        <v>277</v>
      </c>
    </row>
    <row r="104" spans="1:13" x14ac:dyDescent="0.25">
      <c r="A104" s="30" t="s">
        <v>334</v>
      </c>
      <c r="B104" s="36" t="s">
        <v>232</v>
      </c>
      <c r="D104" s="25">
        <v>5</v>
      </c>
      <c r="E104" s="8">
        <v>25</v>
      </c>
      <c r="F104" s="11" t="s">
        <v>59</v>
      </c>
      <c r="G104" s="11" t="s">
        <v>58</v>
      </c>
      <c r="H104" s="6" t="s">
        <v>60</v>
      </c>
      <c r="I104" s="10" t="s">
        <v>128</v>
      </c>
      <c r="J104" s="24" t="s">
        <v>281</v>
      </c>
    </row>
    <row r="105" spans="1:13" x14ac:dyDescent="0.25">
      <c r="A105" s="30" t="s">
        <v>334</v>
      </c>
      <c r="B105" s="36" t="s">
        <v>232</v>
      </c>
      <c r="D105" s="25">
        <v>6</v>
      </c>
      <c r="E105" s="26">
        <v>1</v>
      </c>
      <c r="F105" s="11" t="s">
        <v>3</v>
      </c>
      <c r="G105" s="11" t="s">
        <v>2</v>
      </c>
      <c r="H105" s="18">
        <v>1966</v>
      </c>
      <c r="I105" s="9" t="s">
        <v>125</v>
      </c>
      <c r="J105" s="24" t="s">
        <v>276</v>
      </c>
    </row>
    <row r="106" spans="1:13" x14ac:dyDescent="0.25">
      <c r="E106" s="16" t="s">
        <v>283</v>
      </c>
    </row>
    <row r="107" spans="1:13" x14ac:dyDescent="0.25">
      <c r="C107" s="7"/>
      <c r="E107" s="6"/>
      <c r="F107" s="29" t="s">
        <v>107</v>
      </c>
      <c r="G107" s="7" t="s">
        <v>366</v>
      </c>
      <c r="H107" s="6"/>
      <c r="I107" s="9"/>
      <c r="J107" s="18"/>
    </row>
    <row r="108" spans="1:13" x14ac:dyDescent="0.25">
      <c r="A108" s="30" t="s">
        <v>284</v>
      </c>
      <c r="B108" s="36" t="s">
        <v>307</v>
      </c>
      <c r="C108" s="4" t="s">
        <v>70</v>
      </c>
      <c r="D108" s="13">
        <v>1</v>
      </c>
      <c r="E108" s="6">
        <v>13</v>
      </c>
      <c r="F108" s="11" t="s">
        <v>29</v>
      </c>
      <c r="G108" s="11" t="s">
        <v>28</v>
      </c>
      <c r="H108" s="6" t="s">
        <v>30</v>
      </c>
      <c r="I108" s="9" t="s">
        <v>129</v>
      </c>
      <c r="J108" s="18" t="s">
        <v>198</v>
      </c>
    </row>
    <row r="109" spans="1:13" x14ac:dyDescent="0.25">
      <c r="C109" s="4"/>
      <c r="D109" s="13"/>
      <c r="E109" s="6"/>
      <c r="F109" s="11"/>
      <c r="G109" s="11"/>
      <c r="H109" s="6"/>
      <c r="I109" s="9"/>
      <c r="J109" s="18"/>
    </row>
    <row r="110" spans="1:13" x14ac:dyDescent="0.25">
      <c r="A110" s="30" t="s">
        <v>238</v>
      </c>
      <c r="B110" s="36" t="s">
        <v>286</v>
      </c>
      <c r="C110" s="4" t="s">
        <v>70</v>
      </c>
      <c r="D110" s="4">
        <v>1</v>
      </c>
      <c r="E110" s="6">
        <v>5</v>
      </c>
      <c r="F110" s="11" t="s">
        <v>12</v>
      </c>
      <c r="G110" s="11" t="s">
        <v>4</v>
      </c>
      <c r="H110" s="6">
        <v>1968</v>
      </c>
      <c r="I110" s="9" t="s">
        <v>126</v>
      </c>
      <c r="J110" s="18" t="s">
        <v>201</v>
      </c>
    </row>
    <row r="111" spans="1:13" x14ac:dyDescent="0.25">
      <c r="A111" s="30" t="s">
        <v>238</v>
      </c>
      <c r="B111" s="36" t="s">
        <v>286</v>
      </c>
      <c r="C111" s="4" t="s">
        <v>70</v>
      </c>
      <c r="D111" s="4">
        <v>2</v>
      </c>
      <c r="E111" s="6">
        <v>44</v>
      </c>
      <c r="F111" s="11" t="s">
        <v>5</v>
      </c>
      <c r="G111" s="11" t="s">
        <v>4</v>
      </c>
      <c r="H111" s="6">
        <v>1969</v>
      </c>
      <c r="I111" s="9" t="s">
        <v>127</v>
      </c>
      <c r="J111" s="18" t="s">
        <v>200</v>
      </c>
    </row>
    <row r="112" spans="1:13" x14ac:dyDescent="0.25">
      <c r="A112" s="30" t="s">
        <v>238</v>
      </c>
      <c r="B112" s="36" t="s">
        <v>287</v>
      </c>
      <c r="C112" s="4" t="s">
        <v>70</v>
      </c>
      <c r="D112" s="4">
        <v>3</v>
      </c>
      <c r="E112" s="6">
        <v>1</v>
      </c>
      <c r="F112" s="11" t="s">
        <v>3</v>
      </c>
      <c r="G112" s="11" t="s">
        <v>2</v>
      </c>
      <c r="H112" s="6">
        <v>1966</v>
      </c>
      <c r="I112" s="9" t="s">
        <v>125</v>
      </c>
      <c r="J112" s="18" t="s">
        <v>199</v>
      </c>
    </row>
    <row r="113" spans="1:11" x14ac:dyDescent="0.25">
      <c r="C113" s="4"/>
      <c r="D113" s="4"/>
      <c r="E113" s="6"/>
    </row>
    <row r="114" spans="1:11" x14ac:dyDescent="0.25">
      <c r="A114" s="30" t="s">
        <v>238</v>
      </c>
      <c r="B114" s="36" t="s">
        <v>288</v>
      </c>
      <c r="C114" s="4" t="s">
        <v>70</v>
      </c>
      <c r="D114" s="5">
        <v>1</v>
      </c>
      <c r="E114" s="6">
        <v>45</v>
      </c>
      <c r="F114" s="7" t="s">
        <v>45</v>
      </c>
      <c r="G114" s="21" t="s">
        <v>44</v>
      </c>
      <c r="H114" s="6">
        <v>1957</v>
      </c>
      <c r="I114" s="9" t="s">
        <v>123</v>
      </c>
      <c r="J114" s="18" t="s">
        <v>202</v>
      </c>
    </row>
    <row r="115" spans="1:11" x14ac:dyDescent="0.25">
      <c r="A115" s="30" t="s">
        <v>238</v>
      </c>
      <c r="B115" s="36" t="s">
        <v>306</v>
      </c>
      <c r="C115" s="7"/>
      <c r="D115" s="4">
        <v>2</v>
      </c>
      <c r="E115" s="6"/>
      <c r="F115" s="11" t="s">
        <v>41</v>
      </c>
      <c r="G115" s="11" t="s">
        <v>4</v>
      </c>
      <c r="H115" s="6">
        <v>1955</v>
      </c>
      <c r="I115" s="9" t="s">
        <v>86</v>
      </c>
      <c r="J115" s="24" t="s">
        <v>203</v>
      </c>
    </row>
    <row r="116" spans="1:11" x14ac:dyDescent="0.25">
      <c r="C116" s="7"/>
      <c r="D116" s="4"/>
      <c r="E116" s="6"/>
      <c r="F116" s="7" t="s">
        <v>367</v>
      </c>
      <c r="G116" s="21" t="s">
        <v>368</v>
      </c>
      <c r="H116" s="6"/>
      <c r="I116" s="9"/>
      <c r="J116" s="18"/>
    </row>
    <row r="117" spans="1:11" x14ac:dyDescent="0.25">
      <c r="A117" s="30" t="s">
        <v>285</v>
      </c>
      <c r="B117" s="36" t="s">
        <v>289</v>
      </c>
      <c r="C117" s="4" t="s">
        <v>81</v>
      </c>
      <c r="D117" s="4">
        <v>1</v>
      </c>
      <c r="E117" s="6">
        <v>25</v>
      </c>
      <c r="F117" s="11" t="s">
        <v>59</v>
      </c>
      <c r="G117" s="11" t="s">
        <v>58</v>
      </c>
      <c r="H117" s="6" t="s">
        <v>60</v>
      </c>
      <c r="I117" s="9" t="s">
        <v>128</v>
      </c>
      <c r="J117" s="18" t="s">
        <v>210</v>
      </c>
      <c r="K117" s="11" t="s">
        <v>142</v>
      </c>
    </row>
    <row r="118" spans="1:11" x14ac:dyDescent="0.25">
      <c r="F118" s="28" t="s">
        <v>78</v>
      </c>
    </row>
    <row r="119" spans="1:11" x14ac:dyDescent="0.25">
      <c r="A119" s="30" t="s">
        <v>118</v>
      </c>
      <c r="B119" s="36" t="s">
        <v>306</v>
      </c>
      <c r="E119" s="8">
        <v>45</v>
      </c>
      <c r="F119" s="11" t="s">
        <v>41</v>
      </c>
      <c r="G119" s="11" t="s">
        <v>4</v>
      </c>
      <c r="H119" s="18">
        <v>1955</v>
      </c>
      <c r="I119" s="32" t="s">
        <v>86</v>
      </c>
      <c r="J119" s="27" t="s">
        <v>294</v>
      </c>
    </row>
    <row r="120" spans="1:11" x14ac:dyDescent="0.25">
      <c r="A120" s="30" t="s">
        <v>117</v>
      </c>
      <c r="B120" s="36" t="s">
        <v>307</v>
      </c>
      <c r="E120" s="8">
        <v>13</v>
      </c>
      <c r="F120" s="11" t="s">
        <v>29</v>
      </c>
      <c r="G120" s="11" t="s">
        <v>28</v>
      </c>
      <c r="H120" s="6" t="s">
        <v>30</v>
      </c>
      <c r="I120" s="32" t="s">
        <v>129</v>
      </c>
      <c r="J120" s="27" t="s">
        <v>290</v>
      </c>
    </row>
    <row r="121" spans="1:11" x14ac:dyDescent="0.25">
      <c r="A121" s="30" t="s">
        <v>116</v>
      </c>
      <c r="B121" s="36" t="s">
        <v>286</v>
      </c>
      <c r="E121" s="8">
        <v>5</v>
      </c>
      <c r="F121" s="11" t="s">
        <v>12</v>
      </c>
      <c r="G121" s="11" t="s">
        <v>4</v>
      </c>
      <c r="H121" s="18">
        <v>1968</v>
      </c>
      <c r="I121" s="32" t="s">
        <v>126</v>
      </c>
      <c r="J121" s="27" t="s">
        <v>293</v>
      </c>
    </row>
    <row r="122" spans="1:11" x14ac:dyDescent="0.25">
      <c r="A122" s="30" t="s">
        <v>118</v>
      </c>
      <c r="B122" s="36" t="s">
        <v>289</v>
      </c>
      <c r="E122" s="8">
        <v>25</v>
      </c>
      <c r="F122" s="11" t="s">
        <v>59</v>
      </c>
      <c r="G122" s="11" t="s">
        <v>58</v>
      </c>
      <c r="H122" s="6" t="s">
        <v>60</v>
      </c>
      <c r="I122" s="32" t="s">
        <v>128</v>
      </c>
      <c r="J122" s="24" t="s">
        <v>295</v>
      </c>
    </row>
    <row r="123" spans="1:11" x14ac:dyDescent="0.25">
      <c r="A123" s="30" t="s">
        <v>116</v>
      </c>
      <c r="B123" s="36" t="s">
        <v>287</v>
      </c>
      <c r="E123" s="26">
        <v>1</v>
      </c>
      <c r="F123" s="11" t="s">
        <v>3</v>
      </c>
      <c r="G123" s="11" t="s">
        <v>2</v>
      </c>
      <c r="H123" s="18">
        <v>1966</v>
      </c>
      <c r="I123" s="32" t="s">
        <v>125</v>
      </c>
      <c r="J123" s="27" t="s">
        <v>291</v>
      </c>
    </row>
    <row r="124" spans="1:11" x14ac:dyDescent="0.25">
      <c r="A124" s="30" t="s">
        <v>116</v>
      </c>
      <c r="B124" s="36" t="s">
        <v>286</v>
      </c>
      <c r="E124" s="26">
        <v>44</v>
      </c>
      <c r="F124" s="11" t="s">
        <v>5</v>
      </c>
      <c r="G124" s="11" t="s">
        <v>4</v>
      </c>
      <c r="H124" s="18">
        <v>1969</v>
      </c>
      <c r="I124" s="32" t="s">
        <v>127</v>
      </c>
      <c r="J124" s="27" t="s">
        <v>292</v>
      </c>
    </row>
    <row r="125" spans="1:11" x14ac:dyDescent="0.25">
      <c r="F125" s="17" t="s">
        <v>76</v>
      </c>
    </row>
    <row r="126" spans="1:11" x14ac:dyDescent="0.25">
      <c r="A126" s="30" t="s">
        <v>332</v>
      </c>
      <c r="B126" s="36" t="s">
        <v>232</v>
      </c>
      <c r="D126" s="25">
        <v>1</v>
      </c>
      <c r="E126" s="8">
        <v>13</v>
      </c>
      <c r="F126" s="11" t="s">
        <v>29</v>
      </c>
      <c r="G126" s="11" t="s">
        <v>28</v>
      </c>
      <c r="H126" s="6" t="s">
        <v>30</v>
      </c>
      <c r="I126" s="32" t="s">
        <v>129</v>
      </c>
      <c r="J126" s="24" t="s">
        <v>298</v>
      </c>
    </row>
    <row r="127" spans="1:11" x14ac:dyDescent="0.25">
      <c r="A127" s="30" t="s">
        <v>332</v>
      </c>
      <c r="B127" s="36" t="s">
        <v>232</v>
      </c>
      <c r="D127" s="25">
        <v>2</v>
      </c>
      <c r="E127" s="8">
        <v>25</v>
      </c>
      <c r="F127" s="11" t="s">
        <v>59</v>
      </c>
      <c r="G127" s="11" t="s">
        <v>58</v>
      </c>
      <c r="H127" s="6" t="s">
        <v>60</v>
      </c>
      <c r="I127" s="32" t="s">
        <v>128</v>
      </c>
      <c r="J127" s="24" t="s">
        <v>299</v>
      </c>
    </row>
    <row r="128" spans="1:11" x14ac:dyDescent="0.25">
      <c r="A128" s="30" t="s">
        <v>332</v>
      </c>
      <c r="B128" s="36" t="s">
        <v>232</v>
      </c>
      <c r="D128" s="25">
        <v>3</v>
      </c>
      <c r="E128" s="8">
        <v>5</v>
      </c>
      <c r="F128" s="11" t="s">
        <v>12</v>
      </c>
      <c r="G128" s="11" t="s">
        <v>4</v>
      </c>
      <c r="H128" s="18">
        <v>1968</v>
      </c>
      <c r="I128" s="32" t="s">
        <v>126</v>
      </c>
      <c r="J128" s="24" t="s">
        <v>297</v>
      </c>
    </row>
    <row r="129" spans="1:11" x14ac:dyDescent="0.25">
      <c r="A129" s="30" t="s">
        <v>332</v>
      </c>
      <c r="B129" s="36" t="s">
        <v>232</v>
      </c>
      <c r="D129" s="25">
        <v>4</v>
      </c>
      <c r="E129" s="8">
        <v>45</v>
      </c>
      <c r="F129" s="11" t="s">
        <v>41</v>
      </c>
      <c r="G129" s="11" t="s">
        <v>4</v>
      </c>
      <c r="H129" s="18">
        <v>1955</v>
      </c>
      <c r="I129" s="32" t="s">
        <v>86</v>
      </c>
      <c r="J129" s="24" t="s">
        <v>297</v>
      </c>
    </row>
    <row r="130" spans="1:11" x14ac:dyDescent="0.25">
      <c r="A130" s="30" t="s">
        <v>332</v>
      </c>
      <c r="B130" s="36" t="s">
        <v>232</v>
      </c>
      <c r="D130" s="25">
        <v>5</v>
      </c>
      <c r="E130" s="26">
        <v>1</v>
      </c>
      <c r="F130" s="11" t="s">
        <v>3</v>
      </c>
      <c r="G130" s="11" t="s">
        <v>2</v>
      </c>
      <c r="H130" s="18">
        <v>1966</v>
      </c>
      <c r="I130" s="32" t="s">
        <v>125</v>
      </c>
      <c r="J130" s="24" t="s">
        <v>296</v>
      </c>
    </row>
    <row r="131" spans="1:11" x14ac:dyDescent="0.25">
      <c r="A131" s="30" t="s">
        <v>332</v>
      </c>
      <c r="B131" s="36" t="s">
        <v>232</v>
      </c>
      <c r="D131" s="25">
        <v>6</v>
      </c>
      <c r="E131" s="26">
        <v>44</v>
      </c>
      <c r="F131" s="11" t="s">
        <v>5</v>
      </c>
      <c r="G131" s="11" t="s">
        <v>4</v>
      </c>
      <c r="H131" s="18">
        <v>1969</v>
      </c>
      <c r="I131" s="32" t="s">
        <v>127</v>
      </c>
      <c r="J131" s="24" t="s">
        <v>296</v>
      </c>
    </row>
    <row r="132" spans="1:11" x14ac:dyDescent="0.25">
      <c r="F132" s="12" t="s">
        <v>79</v>
      </c>
    </row>
    <row r="133" spans="1:11" x14ac:dyDescent="0.25">
      <c r="A133" s="30" t="s">
        <v>121</v>
      </c>
      <c r="B133" s="36" t="s">
        <v>306</v>
      </c>
      <c r="E133" s="8">
        <v>45</v>
      </c>
      <c r="F133" s="11" t="s">
        <v>41</v>
      </c>
      <c r="G133" s="11" t="s">
        <v>4</v>
      </c>
      <c r="H133" s="6">
        <v>1955</v>
      </c>
      <c r="I133" s="32" t="s">
        <v>86</v>
      </c>
      <c r="J133" s="27" t="s">
        <v>304</v>
      </c>
    </row>
    <row r="134" spans="1:11" x14ac:dyDescent="0.25">
      <c r="A134" s="30" t="s">
        <v>120</v>
      </c>
      <c r="B134" s="36" t="s">
        <v>307</v>
      </c>
      <c r="E134" s="8">
        <v>13</v>
      </c>
      <c r="F134" s="11" t="s">
        <v>29</v>
      </c>
      <c r="G134" s="11" t="s">
        <v>28</v>
      </c>
      <c r="H134" s="6" t="s">
        <v>30</v>
      </c>
      <c r="I134" s="32" t="s">
        <v>129</v>
      </c>
      <c r="J134" s="27" t="s">
        <v>303</v>
      </c>
    </row>
    <row r="135" spans="1:11" x14ac:dyDescent="0.25">
      <c r="A135" s="30" t="s">
        <v>119</v>
      </c>
      <c r="B135" s="36" t="s">
        <v>286</v>
      </c>
      <c r="E135" s="26">
        <v>44</v>
      </c>
      <c r="F135" s="11" t="s">
        <v>5</v>
      </c>
      <c r="G135" s="11" t="s">
        <v>4</v>
      </c>
      <c r="H135" s="6">
        <v>1969</v>
      </c>
      <c r="I135" s="32" t="s">
        <v>127</v>
      </c>
      <c r="J135" s="27" t="s">
        <v>301</v>
      </c>
    </row>
    <row r="136" spans="1:11" x14ac:dyDescent="0.25">
      <c r="A136" s="30" t="s">
        <v>119</v>
      </c>
      <c r="B136" s="36" t="s">
        <v>286</v>
      </c>
      <c r="E136" s="8">
        <v>5</v>
      </c>
      <c r="F136" s="11" t="s">
        <v>12</v>
      </c>
      <c r="G136" s="11" t="s">
        <v>4</v>
      </c>
      <c r="H136" s="6">
        <v>1968</v>
      </c>
      <c r="I136" s="32" t="s">
        <v>126</v>
      </c>
      <c r="J136" s="27" t="s">
        <v>302</v>
      </c>
    </row>
    <row r="137" spans="1:11" x14ac:dyDescent="0.25">
      <c r="A137" s="30" t="s">
        <v>122</v>
      </c>
      <c r="B137" s="36" t="s">
        <v>289</v>
      </c>
      <c r="E137" s="8">
        <v>25</v>
      </c>
      <c r="F137" s="11" t="s">
        <v>59</v>
      </c>
      <c r="G137" s="11" t="s">
        <v>58</v>
      </c>
      <c r="H137" s="6" t="s">
        <v>60</v>
      </c>
      <c r="I137" s="32" t="s">
        <v>128</v>
      </c>
      <c r="J137" s="27" t="s">
        <v>305</v>
      </c>
    </row>
    <row r="138" spans="1:11" x14ac:dyDescent="0.25">
      <c r="A138" s="30" t="s">
        <v>119</v>
      </c>
      <c r="B138" s="36" t="s">
        <v>287</v>
      </c>
      <c r="E138" s="26">
        <v>1</v>
      </c>
      <c r="F138" s="11" t="s">
        <v>3</v>
      </c>
      <c r="G138" s="11" t="s">
        <v>2</v>
      </c>
      <c r="H138" s="6">
        <v>1966</v>
      </c>
      <c r="I138" s="32" t="s">
        <v>125</v>
      </c>
      <c r="J138" s="27" t="s">
        <v>300</v>
      </c>
    </row>
    <row r="139" spans="1:11" x14ac:dyDescent="0.25">
      <c r="C139" s="7"/>
      <c r="E139" s="6"/>
      <c r="F139" s="29" t="s">
        <v>109</v>
      </c>
      <c r="G139" s="29"/>
      <c r="H139" s="6"/>
      <c r="I139" s="9"/>
      <c r="J139" s="18"/>
    </row>
    <row r="140" spans="1:11" x14ac:dyDescent="0.25">
      <c r="A140" s="30" t="s">
        <v>282</v>
      </c>
      <c r="B140" s="36" t="s">
        <v>246</v>
      </c>
      <c r="C140" s="8" t="s">
        <v>70</v>
      </c>
      <c r="D140" s="8">
        <v>1</v>
      </c>
      <c r="E140" s="6">
        <v>23</v>
      </c>
      <c r="F140" s="7" t="s">
        <v>56</v>
      </c>
      <c r="G140" s="11" t="s">
        <v>8</v>
      </c>
      <c r="H140" s="6">
        <v>1958</v>
      </c>
      <c r="I140" s="9"/>
      <c r="J140" s="18" t="s">
        <v>155</v>
      </c>
    </row>
    <row r="141" spans="1:11" x14ac:dyDescent="0.25">
      <c r="A141" s="30" t="s">
        <v>282</v>
      </c>
      <c r="B141" s="36" t="s">
        <v>246</v>
      </c>
      <c r="C141" s="8" t="s">
        <v>70</v>
      </c>
      <c r="D141" s="4">
        <v>2</v>
      </c>
      <c r="E141" s="6">
        <v>7</v>
      </c>
      <c r="F141" s="7" t="s">
        <v>16</v>
      </c>
      <c r="G141" s="11" t="s">
        <v>4</v>
      </c>
      <c r="H141" s="6">
        <v>1968</v>
      </c>
      <c r="I141" s="9"/>
      <c r="J141" s="18" t="s">
        <v>157</v>
      </c>
    </row>
    <row r="142" spans="1:11" x14ac:dyDescent="0.25">
      <c r="A142" s="30" t="s">
        <v>282</v>
      </c>
      <c r="B142" s="36" t="s">
        <v>246</v>
      </c>
      <c r="C142" s="8" t="s">
        <v>70</v>
      </c>
      <c r="D142" s="4">
        <v>3</v>
      </c>
      <c r="E142" s="6">
        <v>18</v>
      </c>
      <c r="F142" s="7" t="s">
        <v>71</v>
      </c>
      <c r="G142" s="11" t="s">
        <v>72</v>
      </c>
      <c r="H142" s="6" t="s">
        <v>46</v>
      </c>
      <c r="I142" s="9" t="s">
        <v>123</v>
      </c>
      <c r="J142" s="18" t="s">
        <v>156</v>
      </c>
    </row>
    <row r="143" spans="1:11" x14ac:dyDescent="0.25">
      <c r="A143" s="30" t="s">
        <v>282</v>
      </c>
      <c r="B143" s="36" t="s">
        <v>246</v>
      </c>
      <c r="C143" s="8" t="s">
        <v>70</v>
      </c>
      <c r="D143" s="4">
        <v>4</v>
      </c>
      <c r="E143" s="6">
        <v>43</v>
      </c>
      <c r="F143" s="7" t="s">
        <v>93</v>
      </c>
      <c r="G143" s="11" t="s">
        <v>15</v>
      </c>
      <c r="H143" s="6">
        <v>1953</v>
      </c>
      <c r="I143" s="34"/>
      <c r="J143" s="6" t="s">
        <v>154</v>
      </c>
    </row>
    <row r="144" spans="1:11" x14ac:dyDescent="0.25">
      <c r="C144" s="8"/>
      <c r="D144" s="4"/>
      <c r="E144" s="6"/>
      <c r="F144" s="7"/>
      <c r="G144" s="11"/>
      <c r="H144" s="6"/>
      <c r="I144" s="34"/>
      <c r="J144" s="8"/>
      <c r="K144" s="8"/>
    </row>
    <row r="145" spans="1:11" x14ac:dyDescent="0.25">
      <c r="A145" s="30" t="s">
        <v>282</v>
      </c>
      <c r="B145" s="36" t="s">
        <v>246</v>
      </c>
      <c r="C145" s="8" t="s">
        <v>81</v>
      </c>
      <c r="D145" s="4">
        <v>1</v>
      </c>
      <c r="E145" s="6"/>
      <c r="F145" s="7" t="s">
        <v>110</v>
      </c>
      <c r="G145" s="21" t="s">
        <v>111</v>
      </c>
      <c r="H145" s="6">
        <v>1976</v>
      </c>
      <c r="I145" s="9" t="s">
        <v>130</v>
      </c>
      <c r="J145" s="18" t="s">
        <v>158</v>
      </c>
      <c r="K145" s="8"/>
    </row>
    <row r="146" spans="1:11" x14ac:dyDescent="0.25">
      <c r="A146" s="30" t="s">
        <v>282</v>
      </c>
      <c r="B146" s="36" t="s">
        <v>246</v>
      </c>
      <c r="C146" s="8" t="s">
        <v>81</v>
      </c>
      <c r="D146" s="4">
        <v>2</v>
      </c>
      <c r="E146" s="6">
        <v>42</v>
      </c>
      <c r="F146" s="7" t="s">
        <v>7</v>
      </c>
      <c r="G146" s="11" t="s">
        <v>6</v>
      </c>
      <c r="H146" s="6">
        <v>2002</v>
      </c>
      <c r="I146" s="9" t="s">
        <v>82</v>
      </c>
      <c r="J146" s="18" t="s">
        <v>161</v>
      </c>
      <c r="K146" s="8"/>
    </row>
    <row r="147" spans="1:11" x14ac:dyDescent="0.25">
      <c r="A147" s="30" t="s">
        <v>282</v>
      </c>
      <c r="B147" s="36" t="s">
        <v>246</v>
      </c>
      <c r="C147" s="8" t="s">
        <v>81</v>
      </c>
      <c r="D147" s="4">
        <v>3</v>
      </c>
      <c r="E147" s="6">
        <v>36</v>
      </c>
      <c r="F147" s="7" t="s">
        <v>61</v>
      </c>
      <c r="G147" s="11" t="s">
        <v>23</v>
      </c>
      <c r="H147" s="6">
        <v>1976</v>
      </c>
      <c r="I147" s="9"/>
      <c r="J147" s="18" t="s">
        <v>160</v>
      </c>
      <c r="K147" s="8"/>
    </row>
    <row r="148" spans="1:11" x14ac:dyDescent="0.25">
      <c r="A148" s="30" t="s">
        <v>282</v>
      </c>
      <c r="B148" s="36" t="s">
        <v>246</v>
      </c>
      <c r="C148" s="8" t="s">
        <v>81</v>
      </c>
      <c r="D148" s="4">
        <v>4</v>
      </c>
      <c r="E148" s="6">
        <v>22</v>
      </c>
      <c r="F148" s="7" t="s">
        <v>55</v>
      </c>
      <c r="G148" s="11" t="s">
        <v>54</v>
      </c>
      <c r="H148" s="6">
        <v>1968</v>
      </c>
      <c r="I148" s="9"/>
      <c r="J148" s="18" t="s">
        <v>159</v>
      </c>
      <c r="K148" s="8"/>
    </row>
    <row r="149" spans="1:11" x14ac:dyDescent="0.25">
      <c r="C149" s="8"/>
      <c r="D149" s="4"/>
      <c r="E149" s="6"/>
      <c r="F149" s="29" t="s">
        <v>95</v>
      </c>
      <c r="G149" s="11"/>
      <c r="H149" s="6"/>
      <c r="I149" s="9"/>
      <c r="J149" s="18"/>
      <c r="K149" s="8"/>
    </row>
    <row r="150" spans="1:11" x14ac:dyDescent="0.25">
      <c r="A150" s="30" t="s">
        <v>308</v>
      </c>
      <c r="B150" s="36" t="s">
        <v>246</v>
      </c>
      <c r="C150" s="8" t="s">
        <v>70</v>
      </c>
      <c r="D150" s="4">
        <v>1</v>
      </c>
      <c r="E150" s="6">
        <v>17</v>
      </c>
      <c r="F150" s="7" t="s">
        <v>40</v>
      </c>
      <c r="G150" s="11" t="s">
        <v>36</v>
      </c>
      <c r="H150" s="6">
        <v>2001</v>
      </c>
      <c r="I150" s="9" t="s">
        <v>82</v>
      </c>
      <c r="J150" s="18" t="s">
        <v>162</v>
      </c>
      <c r="K150" s="8"/>
    </row>
    <row r="151" spans="1:11" x14ac:dyDescent="0.25">
      <c r="A151" s="30" t="s">
        <v>308</v>
      </c>
      <c r="B151" s="36" t="s">
        <v>246</v>
      </c>
      <c r="C151" s="8" t="s">
        <v>70</v>
      </c>
      <c r="D151" s="4">
        <v>2</v>
      </c>
      <c r="E151" s="6"/>
      <c r="F151" s="11" t="s">
        <v>49</v>
      </c>
      <c r="G151" s="11" t="s">
        <v>48</v>
      </c>
      <c r="H151" s="6">
        <v>1079</v>
      </c>
      <c r="I151" s="9" t="s">
        <v>83</v>
      </c>
      <c r="J151" s="18" t="s">
        <v>163</v>
      </c>
      <c r="K151" s="8"/>
    </row>
    <row r="152" spans="1:11" x14ac:dyDescent="0.25">
      <c r="A152" s="30" t="s">
        <v>308</v>
      </c>
      <c r="B152" s="36" t="s">
        <v>246</v>
      </c>
      <c r="C152" s="8" t="s">
        <v>70</v>
      </c>
      <c r="D152" s="4">
        <v>3</v>
      </c>
      <c r="E152" s="6"/>
      <c r="F152" s="11" t="s">
        <v>112</v>
      </c>
      <c r="G152" s="11" t="s">
        <v>113</v>
      </c>
      <c r="H152" s="6">
        <v>1984</v>
      </c>
      <c r="I152" s="9" t="s">
        <v>89</v>
      </c>
      <c r="J152" s="18" t="s">
        <v>164</v>
      </c>
      <c r="K152" s="8"/>
    </row>
    <row r="153" spans="1:11" x14ac:dyDescent="0.25">
      <c r="C153" s="7"/>
      <c r="E153" s="6"/>
      <c r="F153" s="29" t="s">
        <v>97</v>
      </c>
      <c r="G153" s="29"/>
      <c r="H153" s="6"/>
      <c r="I153" s="9"/>
      <c r="J153" s="18"/>
    </row>
    <row r="154" spans="1:11" x14ac:dyDescent="0.25">
      <c r="A154" s="30" t="s">
        <v>309</v>
      </c>
      <c r="B154" s="36" t="s">
        <v>232</v>
      </c>
      <c r="C154" s="8"/>
      <c r="D154" s="4">
        <v>1</v>
      </c>
      <c r="E154" s="6">
        <v>13</v>
      </c>
      <c r="F154" s="7" t="s">
        <v>29</v>
      </c>
      <c r="G154" s="11" t="s">
        <v>28</v>
      </c>
      <c r="H154" s="6" t="s">
        <v>30</v>
      </c>
      <c r="I154" s="10" t="s">
        <v>129</v>
      </c>
      <c r="J154" s="18" t="s">
        <v>175</v>
      </c>
    </row>
    <row r="155" spans="1:11" x14ac:dyDescent="0.25">
      <c r="A155" s="30" t="s">
        <v>309</v>
      </c>
      <c r="B155" s="36" t="s">
        <v>232</v>
      </c>
      <c r="C155" s="8"/>
      <c r="D155" s="4">
        <v>2</v>
      </c>
      <c r="E155" s="6">
        <v>44</v>
      </c>
      <c r="F155" s="7" t="s">
        <v>5</v>
      </c>
      <c r="G155" s="11" t="s">
        <v>4</v>
      </c>
      <c r="H155" s="6">
        <v>1969</v>
      </c>
      <c r="I155" s="10" t="s">
        <v>127</v>
      </c>
      <c r="J155" s="18" t="s">
        <v>173</v>
      </c>
    </row>
    <row r="156" spans="1:11" x14ac:dyDescent="0.25">
      <c r="A156" s="30" t="s">
        <v>309</v>
      </c>
      <c r="B156" s="36" t="s">
        <v>232</v>
      </c>
      <c r="C156" s="8"/>
      <c r="D156" s="4">
        <v>3</v>
      </c>
      <c r="E156" s="6">
        <v>45</v>
      </c>
      <c r="F156" s="7" t="s">
        <v>41</v>
      </c>
      <c r="G156" s="11" t="s">
        <v>4</v>
      </c>
      <c r="H156" s="6">
        <v>1955</v>
      </c>
      <c r="I156" s="10" t="s">
        <v>86</v>
      </c>
      <c r="J156" s="18" t="s">
        <v>171</v>
      </c>
    </row>
    <row r="157" spans="1:11" x14ac:dyDescent="0.25">
      <c r="A157" s="30" t="s">
        <v>309</v>
      </c>
      <c r="B157" s="36" t="s">
        <v>232</v>
      </c>
      <c r="C157" s="8"/>
      <c r="D157" s="4">
        <v>4</v>
      </c>
      <c r="E157" s="6">
        <v>5</v>
      </c>
      <c r="F157" s="7" t="s">
        <v>12</v>
      </c>
      <c r="G157" s="11" t="s">
        <v>4</v>
      </c>
      <c r="H157" s="6">
        <v>1968</v>
      </c>
      <c r="I157" s="10" t="s">
        <v>126</v>
      </c>
      <c r="J157" s="18" t="s">
        <v>172</v>
      </c>
    </row>
    <row r="158" spans="1:11" x14ac:dyDescent="0.25">
      <c r="A158" s="30" t="s">
        <v>309</v>
      </c>
      <c r="B158" s="36" t="s">
        <v>232</v>
      </c>
      <c r="C158" s="8"/>
      <c r="D158" s="4">
        <v>5</v>
      </c>
      <c r="E158" s="6">
        <v>25</v>
      </c>
      <c r="F158" s="7" t="s">
        <v>59</v>
      </c>
      <c r="G158" s="11" t="s">
        <v>58</v>
      </c>
      <c r="H158" s="6" t="s">
        <v>60</v>
      </c>
      <c r="I158" s="10" t="s">
        <v>128</v>
      </c>
      <c r="J158" s="18" t="s">
        <v>174</v>
      </c>
    </row>
    <row r="159" spans="1:11" x14ac:dyDescent="0.25">
      <c r="A159" s="30" t="s">
        <v>309</v>
      </c>
      <c r="B159" s="36" t="s">
        <v>232</v>
      </c>
      <c r="C159" s="8"/>
      <c r="D159" s="4">
        <v>6</v>
      </c>
      <c r="E159" s="6">
        <v>1</v>
      </c>
      <c r="F159" s="7" t="s">
        <v>3</v>
      </c>
      <c r="G159" s="11" t="s">
        <v>2</v>
      </c>
      <c r="H159" s="6">
        <v>1966</v>
      </c>
      <c r="I159" s="10" t="s">
        <v>125</v>
      </c>
      <c r="J159" s="18" t="s">
        <v>143</v>
      </c>
    </row>
    <row r="160" spans="1:11" x14ac:dyDescent="0.25">
      <c r="E160" s="6"/>
      <c r="F160" s="29" t="s">
        <v>101</v>
      </c>
      <c r="G160" s="11"/>
      <c r="H160" s="6"/>
      <c r="I160" s="9"/>
      <c r="J160" s="18"/>
    </row>
    <row r="161" spans="1:11" x14ac:dyDescent="0.25">
      <c r="A161" s="30" t="s">
        <v>309</v>
      </c>
      <c r="B161" s="36" t="s">
        <v>246</v>
      </c>
      <c r="D161" s="25">
        <v>1</v>
      </c>
      <c r="E161" s="6"/>
      <c r="F161" s="7" t="s">
        <v>9</v>
      </c>
      <c r="G161" s="11" t="s">
        <v>8</v>
      </c>
      <c r="H161" s="6">
        <v>2002</v>
      </c>
      <c r="I161" s="9"/>
      <c r="J161" s="18" t="s">
        <v>137</v>
      </c>
    </row>
    <row r="162" spans="1:11" x14ac:dyDescent="0.25">
      <c r="A162" s="30" t="s">
        <v>309</v>
      </c>
      <c r="B162" s="36" t="s">
        <v>246</v>
      </c>
      <c r="D162" s="25">
        <v>2</v>
      </c>
      <c r="E162" s="6">
        <v>24</v>
      </c>
      <c r="F162" s="7" t="s">
        <v>57</v>
      </c>
      <c r="G162" s="11" t="s">
        <v>13</v>
      </c>
      <c r="H162" s="6">
        <v>1985</v>
      </c>
      <c r="I162" s="9"/>
      <c r="J162" s="18" t="s">
        <v>140</v>
      </c>
    </row>
    <row r="163" spans="1:11" x14ac:dyDescent="0.25">
      <c r="A163" s="30" t="s">
        <v>309</v>
      </c>
      <c r="B163" s="36" t="s">
        <v>246</v>
      </c>
      <c r="D163" s="25">
        <v>3</v>
      </c>
      <c r="E163" s="6">
        <v>21</v>
      </c>
      <c r="F163" s="7" t="s">
        <v>53</v>
      </c>
      <c r="G163" s="11" t="s">
        <v>52</v>
      </c>
      <c r="H163" s="6">
        <v>1962</v>
      </c>
      <c r="I163" s="9"/>
      <c r="J163" s="18" t="s">
        <v>139</v>
      </c>
    </row>
    <row r="164" spans="1:11" x14ac:dyDescent="0.25">
      <c r="A164" s="30" t="s">
        <v>309</v>
      </c>
      <c r="B164" s="36" t="s">
        <v>246</v>
      </c>
      <c r="D164" s="25">
        <v>4</v>
      </c>
      <c r="E164" s="6">
        <v>46</v>
      </c>
      <c r="F164" s="7" t="s">
        <v>33</v>
      </c>
      <c r="G164" s="11" t="s">
        <v>32</v>
      </c>
      <c r="H164" s="6" t="s">
        <v>34</v>
      </c>
      <c r="I164" s="9"/>
      <c r="J164" s="18" t="s">
        <v>138</v>
      </c>
    </row>
    <row r="165" spans="1:11" x14ac:dyDescent="0.25">
      <c r="E165" s="6"/>
      <c r="F165" s="29" t="s">
        <v>102</v>
      </c>
      <c r="G165" s="11"/>
      <c r="H165" s="6"/>
      <c r="I165" s="9"/>
      <c r="J165" s="18"/>
    </row>
    <row r="166" spans="1:11" x14ac:dyDescent="0.25">
      <c r="A166" s="30" t="s">
        <v>310</v>
      </c>
      <c r="B166" s="36" t="s">
        <v>246</v>
      </c>
      <c r="D166" s="25">
        <v>1</v>
      </c>
      <c r="E166" s="6">
        <v>46</v>
      </c>
      <c r="F166" s="7" t="s">
        <v>33</v>
      </c>
      <c r="G166" s="11" t="s">
        <v>32</v>
      </c>
      <c r="H166" s="6" t="s">
        <v>34</v>
      </c>
      <c r="I166" s="10"/>
      <c r="J166" s="18" t="s">
        <v>141</v>
      </c>
      <c r="K166" s="11" t="s">
        <v>142</v>
      </c>
    </row>
    <row r="167" spans="1:11" x14ac:dyDescent="0.25">
      <c r="A167" s="30" t="s">
        <v>310</v>
      </c>
      <c r="B167" s="36" t="s">
        <v>246</v>
      </c>
      <c r="E167" s="6">
        <v>4</v>
      </c>
      <c r="F167" s="7" t="s">
        <v>11</v>
      </c>
      <c r="G167" s="11" t="s">
        <v>10</v>
      </c>
      <c r="H167" s="6">
        <v>1981</v>
      </c>
      <c r="I167" s="10" t="s">
        <v>89</v>
      </c>
      <c r="J167" s="18" t="s">
        <v>143</v>
      </c>
    </row>
    <row r="168" spans="1:11" x14ac:dyDescent="0.25">
      <c r="A168" s="30" t="s">
        <v>310</v>
      </c>
      <c r="B168" s="36" t="s">
        <v>246</v>
      </c>
      <c r="E168" s="6"/>
      <c r="F168" s="11" t="s">
        <v>114</v>
      </c>
      <c r="G168" s="11" t="s">
        <v>115</v>
      </c>
      <c r="H168" s="22"/>
      <c r="I168" s="10" t="s">
        <v>144</v>
      </c>
      <c r="J168" s="18" t="s">
        <v>143</v>
      </c>
    </row>
    <row r="169" spans="1:11" x14ac:dyDescent="0.25">
      <c r="E169" s="6"/>
      <c r="F169" s="11" t="s">
        <v>151</v>
      </c>
      <c r="G169" s="11" t="s">
        <v>152</v>
      </c>
      <c r="H169" s="22"/>
      <c r="I169" s="10" t="s">
        <v>153</v>
      </c>
      <c r="J169" s="18"/>
    </row>
    <row r="170" spans="1:11" x14ac:dyDescent="0.25">
      <c r="E170" s="38" t="s">
        <v>336</v>
      </c>
    </row>
    <row r="171" spans="1:11" x14ac:dyDescent="0.25">
      <c r="A171" s="30" t="s">
        <v>369</v>
      </c>
      <c r="D171" s="25" t="s">
        <v>307</v>
      </c>
      <c r="E171" s="16">
        <v>1</v>
      </c>
      <c r="F171" s="61" t="s">
        <v>356</v>
      </c>
      <c r="G171" s="61" t="s">
        <v>357</v>
      </c>
      <c r="H171" s="63">
        <v>1975</v>
      </c>
      <c r="J171" s="64">
        <v>4096</v>
      </c>
    </row>
    <row r="172" spans="1:11" x14ac:dyDescent="0.25">
      <c r="A172" s="30" t="s">
        <v>369</v>
      </c>
      <c r="D172" s="25" t="s">
        <v>306</v>
      </c>
      <c r="E172" s="16">
        <v>2</v>
      </c>
      <c r="F172" s="61" t="s">
        <v>41</v>
      </c>
      <c r="G172" s="61" t="s">
        <v>4</v>
      </c>
      <c r="H172" s="63">
        <v>1955</v>
      </c>
      <c r="J172" s="64">
        <v>3622</v>
      </c>
    </row>
    <row r="173" spans="1:11" x14ac:dyDescent="0.25">
      <c r="A173" s="30" t="s">
        <v>369</v>
      </c>
      <c r="D173" s="25" t="s">
        <v>286</v>
      </c>
      <c r="E173" s="16">
        <v>3</v>
      </c>
      <c r="F173" s="61" t="s">
        <v>12</v>
      </c>
      <c r="G173" s="61" t="s">
        <v>4</v>
      </c>
      <c r="H173" s="62">
        <v>1968</v>
      </c>
      <c r="J173" s="64">
        <v>3423</v>
      </c>
    </row>
    <row r="174" spans="1:11" x14ac:dyDescent="0.25">
      <c r="A174" s="30" t="s">
        <v>369</v>
      </c>
      <c r="D174" s="25" t="s">
        <v>289</v>
      </c>
      <c r="E174" s="16">
        <v>4</v>
      </c>
      <c r="F174" s="61" t="s">
        <v>59</v>
      </c>
      <c r="G174" s="61" t="s">
        <v>58</v>
      </c>
      <c r="H174" s="63">
        <v>1950</v>
      </c>
      <c r="J174" s="64">
        <v>3135</v>
      </c>
    </row>
    <row r="175" spans="1:11" x14ac:dyDescent="0.25">
      <c r="A175" s="30" t="s">
        <v>369</v>
      </c>
      <c r="D175" s="25" t="s">
        <v>286</v>
      </c>
      <c r="E175" s="16">
        <v>5</v>
      </c>
      <c r="F175" s="61" t="s">
        <v>9</v>
      </c>
      <c r="G175" s="61" t="s">
        <v>4</v>
      </c>
      <c r="H175" s="63">
        <v>1969</v>
      </c>
      <c r="J175" s="64">
        <v>2692</v>
      </c>
    </row>
    <row r="176" spans="1:11" x14ac:dyDescent="0.25">
      <c r="A176" s="30" t="s">
        <v>369</v>
      </c>
      <c r="D176" s="25" t="s">
        <v>287</v>
      </c>
      <c r="E176" s="16">
        <v>6</v>
      </c>
      <c r="F176" s="61" t="s">
        <v>3</v>
      </c>
      <c r="G176" s="61" t="s">
        <v>2</v>
      </c>
      <c r="H176" s="62">
        <v>1966</v>
      </c>
      <c r="J176" s="64">
        <v>1339</v>
      </c>
    </row>
    <row r="177" spans="1:15" x14ac:dyDescent="0.25">
      <c r="E177" s="38" t="s">
        <v>363</v>
      </c>
    </row>
    <row r="178" spans="1:15" x14ac:dyDescent="0.25">
      <c r="A178" s="30" t="s">
        <v>369</v>
      </c>
      <c r="D178" s="25" t="s">
        <v>306</v>
      </c>
      <c r="E178" s="16">
        <v>1</v>
      </c>
      <c r="F178" s="61" t="s">
        <v>41</v>
      </c>
      <c r="G178" s="61" t="s">
        <v>4</v>
      </c>
      <c r="H178" s="63">
        <v>1955</v>
      </c>
      <c r="J178" s="64">
        <v>7265</v>
      </c>
    </row>
    <row r="179" spans="1:15" x14ac:dyDescent="0.25">
      <c r="A179" s="30" t="s">
        <v>369</v>
      </c>
      <c r="C179" s="7"/>
      <c r="D179" s="25" t="s">
        <v>289</v>
      </c>
      <c r="E179" s="16">
        <v>2</v>
      </c>
      <c r="F179" s="61" t="s">
        <v>59</v>
      </c>
      <c r="G179" s="61" t="s">
        <v>58</v>
      </c>
      <c r="H179" s="63">
        <v>1950</v>
      </c>
      <c r="J179" s="64">
        <v>6362</v>
      </c>
    </row>
    <row r="180" spans="1:15" x14ac:dyDescent="0.25">
      <c r="A180" s="30" t="s">
        <v>369</v>
      </c>
      <c r="C180" s="4"/>
      <c r="D180" s="25" t="s">
        <v>307</v>
      </c>
      <c r="E180" s="16">
        <v>3</v>
      </c>
      <c r="F180" s="61" t="s">
        <v>356</v>
      </c>
      <c r="G180" s="61" t="s">
        <v>357</v>
      </c>
      <c r="H180" s="63">
        <v>1975</v>
      </c>
      <c r="J180" s="64">
        <v>5472</v>
      </c>
    </row>
    <row r="181" spans="1:15" x14ac:dyDescent="0.25">
      <c r="A181" s="30" t="s">
        <v>369</v>
      </c>
      <c r="C181" s="4"/>
      <c r="D181" s="25" t="s">
        <v>286</v>
      </c>
      <c r="E181" s="16">
        <v>4</v>
      </c>
      <c r="F181" s="61" t="s">
        <v>12</v>
      </c>
      <c r="G181" s="61" t="s">
        <v>4</v>
      </c>
      <c r="H181" s="62">
        <v>1968</v>
      </c>
      <c r="J181" s="64">
        <v>4934</v>
      </c>
    </row>
    <row r="182" spans="1:15" x14ac:dyDescent="0.25">
      <c r="A182" s="30" t="s">
        <v>369</v>
      </c>
      <c r="C182" s="4"/>
      <c r="D182" s="25" t="s">
        <v>286</v>
      </c>
      <c r="E182" s="16">
        <v>5</v>
      </c>
      <c r="F182" s="61" t="s">
        <v>9</v>
      </c>
      <c r="G182" s="61" t="s">
        <v>4</v>
      </c>
      <c r="H182" s="63">
        <v>1969</v>
      </c>
      <c r="J182" s="64">
        <v>3999</v>
      </c>
    </row>
    <row r="183" spans="1:15" x14ac:dyDescent="0.25">
      <c r="A183" s="30" t="s">
        <v>369</v>
      </c>
      <c r="C183" s="7"/>
      <c r="D183" s="25" t="s">
        <v>287</v>
      </c>
      <c r="E183" s="16">
        <v>6</v>
      </c>
      <c r="F183" s="61" t="s">
        <v>3</v>
      </c>
      <c r="G183" s="61" t="s">
        <v>2</v>
      </c>
      <c r="H183" s="62">
        <v>1966</v>
      </c>
      <c r="J183" s="64">
        <v>2390</v>
      </c>
    </row>
    <row r="184" spans="1:15" x14ac:dyDescent="0.25">
      <c r="C184" s="4"/>
      <c r="D184" s="4"/>
    </row>
    <row r="185" spans="1:15" x14ac:dyDescent="0.25">
      <c r="C185" s="4"/>
      <c r="D185" s="4"/>
    </row>
    <row r="186" spans="1:15" x14ac:dyDescent="0.25">
      <c r="C186" s="4"/>
      <c r="D186" s="4"/>
    </row>
    <row r="187" spans="1:15" x14ac:dyDescent="0.25">
      <c r="C187" s="4"/>
      <c r="D187" s="4"/>
    </row>
    <row r="188" spans="1:15" x14ac:dyDescent="0.25">
      <c r="C188" s="7"/>
    </row>
    <row r="189" spans="1:15" x14ac:dyDescent="0.25">
      <c r="C189" s="4"/>
      <c r="D189" s="4"/>
      <c r="O189" s="18"/>
    </row>
    <row r="190" spans="1:15" x14ac:dyDescent="0.25">
      <c r="C190" s="4"/>
      <c r="D190" s="4"/>
      <c r="O190" s="18"/>
    </row>
    <row r="191" spans="1:15" x14ac:dyDescent="0.25">
      <c r="C191" s="4"/>
      <c r="D191" s="4"/>
      <c r="O191" s="18"/>
    </row>
    <row r="192" spans="1:15" x14ac:dyDescent="0.25">
      <c r="C192" s="4"/>
      <c r="D192" s="4"/>
      <c r="O192" s="18"/>
    </row>
    <row r="193" spans="3:4" x14ac:dyDescent="0.25">
      <c r="C193" s="7"/>
    </row>
    <row r="194" spans="3:4" x14ac:dyDescent="0.25">
      <c r="C194" s="4"/>
      <c r="D194" s="4"/>
    </row>
    <row r="195" spans="3:4" x14ac:dyDescent="0.25">
      <c r="C195" s="4"/>
      <c r="D195" s="4"/>
    </row>
    <row r="196" spans="3:4" x14ac:dyDescent="0.25">
      <c r="C196" s="7"/>
    </row>
    <row r="197" spans="3:4" x14ac:dyDescent="0.25">
      <c r="C197" s="7"/>
    </row>
    <row r="198" spans="3:4" x14ac:dyDescent="0.25">
      <c r="C198" s="7"/>
    </row>
    <row r="199" spans="3:4" x14ac:dyDescent="0.25">
      <c r="C199" s="7"/>
    </row>
    <row r="200" spans="3:4" x14ac:dyDescent="0.25">
      <c r="C200" s="7"/>
    </row>
    <row r="201" spans="3:4" x14ac:dyDescent="0.25">
      <c r="C201" s="4"/>
    </row>
    <row r="202" spans="3:4" x14ac:dyDescent="0.25">
      <c r="C202" s="4"/>
    </row>
    <row r="203" spans="3:4" x14ac:dyDescent="0.25">
      <c r="C203" s="5"/>
    </row>
    <row r="204" spans="3:4" x14ac:dyDescent="0.25">
      <c r="C204" s="5"/>
    </row>
    <row r="205" spans="3:4" x14ac:dyDescent="0.25">
      <c r="C205" s="5"/>
    </row>
    <row r="206" spans="3:4" x14ac:dyDescent="0.25">
      <c r="C206" s="5"/>
    </row>
    <row r="207" spans="3:4" x14ac:dyDescent="0.25">
      <c r="C207" s="5"/>
    </row>
  </sheetData>
  <sortState ref="D178:J183">
    <sortCondition descending="1" ref="J183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E19"/>
  <sheetViews>
    <sheetView topLeftCell="B7" workbookViewId="0">
      <selection activeCell="O23" sqref="O23"/>
    </sheetView>
  </sheetViews>
  <sheetFormatPr defaultRowHeight="15" x14ac:dyDescent="0.25"/>
  <cols>
    <col min="1" max="1" width="3.7109375" customWidth="1"/>
    <col min="3" max="3" width="12" customWidth="1"/>
    <col min="4" max="4" width="7.7109375" customWidth="1"/>
    <col min="5" max="5" width="6" customWidth="1"/>
    <col min="6" max="6" width="7.85546875" customWidth="1"/>
    <col min="7" max="7" width="4.28515625" customWidth="1"/>
    <col min="8" max="8" width="7.7109375" customWidth="1"/>
    <col min="9" max="9" width="5" customWidth="1"/>
    <col min="10" max="10" width="7" customWidth="1"/>
    <col min="11" max="12" width="7.28515625" customWidth="1"/>
    <col min="13" max="13" width="7.140625" customWidth="1"/>
    <col min="14" max="14" width="5.140625" customWidth="1"/>
    <col min="15" max="15" width="7" customWidth="1"/>
    <col min="16" max="16" width="6" customWidth="1"/>
    <col min="17" max="17" width="5.28515625" customWidth="1"/>
    <col min="18" max="18" width="4.7109375" customWidth="1"/>
    <col min="19" max="19" width="6" customWidth="1"/>
    <col min="20" max="20" width="4.7109375" customWidth="1"/>
    <col min="21" max="31" width="5.42578125" customWidth="1"/>
  </cols>
  <sheetData>
    <row r="2" spans="1:31" ht="16.5" thickBot="1" x14ac:dyDescent="0.3">
      <c r="A2" s="37"/>
      <c r="B2" s="38" t="s">
        <v>336</v>
      </c>
      <c r="C2" s="39"/>
      <c r="D2" s="40"/>
      <c r="E2" s="39"/>
      <c r="F2" s="2"/>
      <c r="G2" s="41" t="s">
        <v>337</v>
      </c>
      <c r="H2" s="2"/>
      <c r="I2" s="41" t="s">
        <v>337</v>
      </c>
      <c r="J2" s="2"/>
      <c r="K2" s="2"/>
      <c r="L2" s="2"/>
      <c r="M2" s="2"/>
      <c r="N2" s="41" t="s">
        <v>337</v>
      </c>
      <c r="O2" s="2"/>
      <c r="P2" s="2"/>
      <c r="Q2" s="2"/>
      <c r="R2" s="42" t="s">
        <v>338</v>
      </c>
      <c r="S2" s="2"/>
      <c r="T2" s="39"/>
      <c r="U2" s="2"/>
      <c r="V2" s="2"/>
      <c r="W2" s="2"/>
      <c r="X2" s="2"/>
      <c r="Y2" s="2"/>
      <c r="Z2" s="2"/>
      <c r="AA2" s="2"/>
      <c r="AB2" s="2"/>
      <c r="AC2" s="2"/>
      <c r="AD2" s="2"/>
      <c r="AE2" s="43"/>
    </row>
    <row r="3" spans="1:31" ht="15.75" x14ac:dyDescent="0.25">
      <c r="A3" s="37"/>
      <c r="B3" s="44" t="s">
        <v>1</v>
      </c>
      <c r="C3" s="45" t="s">
        <v>0</v>
      </c>
      <c r="D3" s="45" t="s">
        <v>339</v>
      </c>
      <c r="E3" s="46" t="s">
        <v>340</v>
      </c>
      <c r="F3" s="47">
        <v>100</v>
      </c>
      <c r="G3" s="48"/>
      <c r="H3" s="47" t="s">
        <v>341</v>
      </c>
      <c r="I3" s="47"/>
      <c r="J3" s="47" t="s">
        <v>342</v>
      </c>
      <c r="K3" s="47" t="s">
        <v>343</v>
      </c>
      <c r="L3" s="47">
        <v>400</v>
      </c>
      <c r="M3" s="47">
        <v>110</v>
      </c>
      <c r="N3" s="47"/>
      <c r="O3" s="47" t="s">
        <v>344</v>
      </c>
      <c r="P3" s="47" t="s">
        <v>345</v>
      </c>
      <c r="Q3" s="47" t="s">
        <v>346</v>
      </c>
      <c r="R3" s="47" t="s">
        <v>338</v>
      </c>
      <c r="S3" s="47">
        <v>1500</v>
      </c>
      <c r="T3" s="49"/>
      <c r="U3" s="47">
        <v>100</v>
      </c>
      <c r="V3" s="47" t="s">
        <v>341</v>
      </c>
      <c r="W3" s="47" t="s">
        <v>342</v>
      </c>
      <c r="X3" s="47" t="s">
        <v>343</v>
      </c>
      <c r="Y3" s="47">
        <v>400</v>
      </c>
      <c r="Z3" s="47">
        <v>110</v>
      </c>
      <c r="AA3" s="47" t="s">
        <v>344</v>
      </c>
      <c r="AB3" s="47" t="s">
        <v>345</v>
      </c>
      <c r="AC3" s="47" t="s">
        <v>346</v>
      </c>
      <c r="AD3" s="47">
        <v>1500</v>
      </c>
      <c r="AE3" s="3" t="s">
        <v>347</v>
      </c>
    </row>
    <row r="4" spans="1:31" x14ac:dyDescent="0.25">
      <c r="A4" s="42" t="s">
        <v>348</v>
      </c>
      <c r="B4" s="50" t="s">
        <v>3</v>
      </c>
      <c r="C4" s="50" t="s">
        <v>2</v>
      </c>
      <c r="D4" s="51">
        <v>1966</v>
      </c>
      <c r="E4" s="52"/>
      <c r="F4" s="53">
        <v>1624</v>
      </c>
      <c r="G4" s="54" t="s">
        <v>349</v>
      </c>
      <c r="H4" s="53">
        <v>374</v>
      </c>
      <c r="I4" s="54" t="s">
        <v>350</v>
      </c>
      <c r="J4" s="53">
        <v>832</v>
      </c>
      <c r="K4" s="55">
        <v>106</v>
      </c>
      <c r="L4" s="55">
        <v>8440</v>
      </c>
      <c r="M4" s="55">
        <v>2340</v>
      </c>
      <c r="N4" s="56" t="s">
        <v>351</v>
      </c>
      <c r="O4" s="55">
        <v>2155</v>
      </c>
      <c r="P4" s="55">
        <v>0</v>
      </c>
      <c r="Q4" s="55">
        <v>2105</v>
      </c>
      <c r="R4" s="55"/>
      <c r="S4" s="55"/>
      <c r="T4" s="57"/>
      <c r="U4" s="55">
        <f t="shared" ref="U4:U9" si="0">IF(F4="",0,IF((F4&gt;1800),0,ROUNDDOWN(25.4347*POWER(18-F4/100,1.81),0)))</f>
        <v>70</v>
      </c>
      <c r="V4" s="55">
        <f t="shared" ref="V4:V9" si="1">IF(H4="",0,IF(H4&lt;220,0,ROUNDDOWN(0.14354*POWER(H4-220,1.4),0)))</f>
        <v>165</v>
      </c>
      <c r="W4" s="55">
        <f t="shared" ref="W4:W9" si="2">IF(J4="",0,IF(J4&lt;150,0,ROUNDDOWN(51.39*POWER(J4/100-1.5,1.05),0)))</f>
        <v>385</v>
      </c>
      <c r="X4" s="55">
        <f t="shared" ref="X4:X9" si="3">IF(K4="",0,IF(K4&lt;75,0,ROUNDDOWN(0.8465*POWER(K4-75,1.42),0)))</f>
        <v>111</v>
      </c>
      <c r="Y4" s="55">
        <f t="shared" ref="Y4:Y9" si="4">IF(L4="",0,IF((L4&gt;8200),0,ROUNDDOWN(1.53775*POWER(82-L4/100,1.81),0)))</f>
        <v>0</v>
      </c>
      <c r="Z4" s="55">
        <f t="shared" ref="Z4:Z9" si="5">IF(M4="",0,IF((M4&gt;2850),0,ROUNDDOWN(5.74352*POWER(28.5-M4/100,1.92),0)))</f>
        <v>131</v>
      </c>
      <c r="AA4" s="55">
        <f t="shared" ref="AA4:AA9" si="6">IF(O4="",0,IF(O4&lt;400,0,ROUNDDOWN(12.91*POWER(O4/100-4,1.1),0)))</f>
        <v>301</v>
      </c>
      <c r="AB4" s="55">
        <f t="shared" ref="AB4:AB9" si="7">IF(P4="",0,IF(P4&lt;100,0,ROUNDDOWN(0.2797*POWER(P4-100,1.35),0)))</f>
        <v>0</v>
      </c>
      <c r="AC4" s="55">
        <f t="shared" ref="AC4:AC9" si="8">IF(Q4="",0,IF(Q4&lt;700,0,ROUNDDOWN(10.14*POWER(Q4/100-7,1.08),0)))</f>
        <v>176</v>
      </c>
      <c r="AD4" s="55">
        <f>IF(R4="",0,IF((R4*60+S4/100&gt;4800),0,ROUNDDOWN(0.03768*POWER(480-R4*60-S4/100,1.85),0)))</f>
        <v>0</v>
      </c>
      <c r="AE4" s="58">
        <f t="shared" ref="AE4:AE9" si="9">SUM(U4:AD4)</f>
        <v>1339</v>
      </c>
    </row>
    <row r="5" spans="1:31" x14ac:dyDescent="0.25">
      <c r="A5" s="42" t="s">
        <v>352</v>
      </c>
      <c r="B5" s="50" t="s">
        <v>9</v>
      </c>
      <c r="C5" s="50" t="s">
        <v>4</v>
      </c>
      <c r="D5" s="59">
        <v>1969</v>
      </c>
      <c r="E5" s="52"/>
      <c r="F5" s="53">
        <v>1440</v>
      </c>
      <c r="G5" s="54" t="s">
        <v>349</v>
      </c>
      <c r="H5" s="53">
        <v>448</v>
      </c>
      <c r="I5" s="54" t="s">
        <v>353</v>
      </c>
      <c r="J5" s="53">
        <v>924</v>
      </c>
      <c r="K5" s="55">
        <v>136</v>
      </c>
      <c r="L5" s="55">
        <v>6567</v>
      </c>
      <c r="M5" s="55">
        <v>2147</v>
      </c>
      <c r="N5" s="56" t="s">
        <v>351</v>
      </c>
      <c r="O5" s="55">
        <v>2123</v>
      </c>
      <c r="P5" s="55">
        <v>0</v>
      </c>
      <c r="Q5" s="55">
        <v>2846</v>
      </c>
      <c r="R5" s="55">
        <v>5</v>
      </c>
      <c r="S5" s="55">
        <v>3801</v>
      </c>
      <c r="T5" s="57"/>
      <c r="U5" s="55">
        <f t="shared" si="0"/>
        <v>258</v>
      </c>
      <c r="V5" s="55">
        <f t="shared" si="1"/>
        <v>287</v>
      </c>
      <c r="W5" s="55">
        <f t="shared" si="2"/>
        <v>440</v>
      </c>
      <c r="X5" s="55">
        <f t="shared" si="3"/>
        <v>290</v>
      </c>
      <c r="Y5" s="55">
        <f t="shared" si="4"/>
        <v>241</v>
      </c>
      <c r="Z5" s="55">
        <f t="shared" si="5"/>
        <v>242</v>
      </c>
      <c r="AA5" s="55">
        <f t="shared" si="6"/>
        <v>295</v>
      </c>
      <c r="AB5" s="55">
        <f t="shared" si="7"/>
        <v>0</v>
      </c>
      <c r="AC5" s="55">
        <f t="shared" si="8"/>
        <v>278</v>
      </c>
      <c r="AD5" s="55">
        <f>IF(R5="",0,IF((R5*60+S5/100&gt;4800),0,ROUNDDOWN(0.03768*POWER(480-R5*60-S5/100,1.85),0)))</f>
        <v>361</v>
      </c>
      <c r="AE5" s="58">
        <f t="shared" si="9"/>
        <v>2692</v>
      </c>
    </row>
    <row r="6" spans="1:31" x14ac:dyDescent="0.25">
      <c r="A6" s="42" t="s">
        <v>354</v>
      </c>
      <c r="B6" s="50" t="s">
        <v>12</v>
      </c>
      <c r="C6" s="50" t="s">
        <v>4</v>
      </c>
      <c r="D6" s="51">
        <v>1968</v>
      </c>
      <c r="E6" s="52"/>
      <c r="F6" s="53">
        <v>1310</v>
      </c>
      <c r="G6" s="54" t="s">
        <v>349</v>
      </c>
      <c r="H6" s="53">
        <v>508</v>
      </c>
      <c r="I6" s="54" t="s">
        <v>351</v>
      </c>
      <c r="J6" s="53">
        <v>968</v>
      </c>
      <c r="K6" s="55">
        <v>154</v>
      </c>
      <c r="L6" s="55">
        <v>6230</v>
      </c>
      <c r="M6" s="55">
        <v>2001</v>
      </c>
      <c r="N6" s="56" t="s">
        <v>351</v>
      </c>
      <c r="O6" s="55">
        <v>2701</v>
      </c>
      <c r="P6" s="55">
        <v>202</v>
      </c>
      <c r="Q6" s="55">
        <v>2817</v>
      </c>
      <c r="R6" s="55">
        <v>6</v>
      </c>
      <c r="S6" s="55">
        <v>2248</v>
      </c>
      <c r="T6" s="57"/>
      <c r="U6" s="55">
        <f t="shared" si="0"/>
        <v>451</v>
      </c>
      <c r="V6" s="55">
        <f t="shared" si="1"/>
        <v>398</v>
      </c>
      <c r="W6" s="55">
        <f t="shared" si="2"/>
        <v>466</v>
      </c>
      <c r="X6" s="55">
        <f t="shared" si="3"/>
        <v>419</v>
      </c>
      <c r="Y6" s="55">
        <f t="shared" si="4"/>
        <v>338</v>
      </c>
      <c r="Z6" s="55">
        <f t="shared" si="5"/>
        <v>348</v>
      </c>
      <c r="AA6" s="55">
        <f t="shared" si="6"/>
        <v>406</v>
      </c>
      <c r="AB6" s="55">
        <f t="shared" si="7"/>
        <v>143</v>
      </c>
      <c r="AC6" s="55">
        <f t="shared" si="8"/>
        <v>274</v>
      </c>
      <c r="AD6" s="55">
        <f>IF(R6="",0,IF((R6*60+S6/100&gt;4800),0,ROUNDDOWN(0.03768*POWER(480-R6*60-S6/100,1.85),0)))</f>
        <v>180</v>
      </c>
      <c r="AE6" s="58">
        <f t="shared" si="9"/>
        <v>3423</v>
      </c>
    </row>
    <row r="7" spans="1:31" x14ac:dyDescent="0.25">
      <c r="A7" s="42" t="s">
        <v>355</v>
      </c>
      <c r="B7" s="50" t="s">
        <v>356</v>
      </c>
      <c r="C7" s="50" t="s">
        <v>357</v>
      </c>
      <c r="D7" s="59">
        <v>1975</v>
      </c>
      <c r="E7" s="52"/>
      <c r="F7" s="53">
        <v>1338</v>
      </c>
      <c r="G7" s="54" t="s">
        <v>358</v>
      </c>
      <c r="H7" s="53">
        <v>524</v>
      </c>
      <c r="I7" s="54" t="s">
        <v>351</v>
      </c>
      <c r="J7" s="53">
        <v>1017</v>
      </c>
      <c r="K7" s="55">
        <v>151</v>
      </c>
      <c r="L7" s="55">
        <v>6038</v>
      </c>
      <c r="M7" s="55">
        <v>1989</v>
      </c>
      <c r="N7" s="56" t="s">
        <v>351</v>
      </c>
      <c r="O7" s="55">
        <v>2873</v>
      </c>
      <c r="P7" s="55">
        <v>252</v>
      </c>
      <c r="Q7" s="55">
        <v>3389</v>
      </c>
      <c r="R7" s="55">
        <v>4</v>
      </c>
      <c r="S7" s="55">
        <v>5782</v>
      </c>
      <c r="T7" s="57"/>
      <c r="U7" s="55">
        <f t="shared" si="0"/>
        <v>405</v>
      </c>
      <c r="V7" s="55">
        <f t="shared" si="1"/>
        <v>429</v>
      </c>
      <c r="W7" s="55">
        <f t="shared" si="2"/>
        <v>496</v>
      </c>
      <c r="X7" s="55">
        <f t="shared" si="3"/>
        <v>396</v>
      </c>
      <c r="Y7" s="55">
        <f t="shared" si="4"/>
        <v>400</v>
      </c>
      <c r="Z7" s="55">
        <f t="shared" si="5"/>
        <v>358</v>
      </c>
      <c r="AA7" s="55">
        <f t="shared" si="6"/>
        <v>440</v>
      </c>
      <c r="AB7" s="55">
        <f t="shared" si="7"/>
        <v>246</v>
      </c>
      <c r="AC7" s="55">
        <f t="shared" si="8"/>
        <v>354</v>
      </c>
      <c r="AD7" s="55">
        <f>IF(R7="",0,IF((R7*60+S7/100&gt;4800),0,ROUNDDOWN(0.03768*POWER(480-R7*60-S7/100,1.85),0)))</f>
        <v>572</v>
      </c>
      <c r="AE7" s="58">
        <f t="shared" si="9"/>
        <v>4096</v>
      </c>
    </row>
    <row r="8" spans="1:31" x14ac:dyDescent="0.25">
      <c r="A8" s="42" t="s">
        <v>359</v>
      </c>
      <c r="B8" s="50" t="s">
        <v>41</v>
      </c>
      <c r="C8" s="50" t="s">
        <v>4</v>
      </c>
      <c r="D8" s="59">
        <v>1955</v>
      </c>
      <c r="E8" s="52"/>
      <c r="F8" s="53">
        <v>1391</v>
      </c>
      <c r="G8" s="54" t="s">
        <v>358</v>
      </c>
      <c r="H8" s="53">
        <v>486</v>
      </c>
      <c r="I8" s="54" t="s">
        <v>353</v>
      </c>
      <c r="J8" s="53">
        <v>1010</v>
      </c>
      <c r="K8" s="55">
        <v>145</v>
      </c>
      <c r="L8" s="55">
        <v>6749</v>
      </c>
      <c r="M8" s="55">
        <v>1869</v>
      </c>
      <c r="N8" s="56" t="s">
        <v>351</v>
      </c>
      <c r="O8" s="55">
        <v>3410</v>
      </c>
      <c r="P8" s="55">
        <v>202</v>
      </c>
      <c r="Q8" s="55">
        <v>4340</v>
      </c>
      <c r="R8" s="55">
        <v>6</v>
      </c>
      <c r="S8" s="56" t="s">
        <v>360</v>
      </c>
      <c r="T8" s="57"/>
      <c r="U8" s="55">
        <f t="shared" si="0"/>
        <v>325</v>
      </c>
      <c r="V8" s="55">
        <f t="shared" si="1"/>
        <v>356</v>
      </c>
      <c r="W8" s="55">
        <f t="shared" si="2"/>
        <v>492</v>
      </c>
      <c r="X8" s="55">
        <f t="shared" si="3"/>
        <v>352</v>
      </c>
      <c r="Y8" s="55">
        <f t="shared" si="4"/>
        <v>194</v>
      </c>
      <c r="Z8" s="55">
        <f t="shared" si="5"/>
        <v>460</v>
      </c>
      <c r="AA8" s="55">
        <f t="shared" si="6"/>
        <v>546</v>
      </c>
      <c r="AB8" s="55">
        <f t="shared" si="7"/>
        <v>143</v>
      </c>
      <c r="AC8" s="55">
        <f t="shared" si="8"/>
        <v>492</v>
      </c>
      <c r="AD8" s="55">
        <f>IF(R8="",0,IF((R8*60+S8/100&gt;4800),0,ROUNDDOWN(0.03768*POWER(480-R8*60-S8/100,1.85),0)))</f>
        <v>262</v>
      </c>
      <c r="AE8" s="58">
        <f t="shared" si="9"/>
        <v>3622</v>
      </c>
    </row>
    <row r="9" spans="1:31" x14ac:dyDescent="0.25">
      <c r="A9" s="42" t="s">
        <v>361</v>
      </c>
      <c r="B9" s="50" t="s">
        <v>59</v>
      </c>
      <c r="C9" s="50" t="s">
        <v>58</v>
      </c>
      <c r="D9" s="59">
        <v>1950</v>
      </c>
      <c r="E9" s="52"/>
      <c r="F9" s="53">
        <v>1420</v>
      </c>
      <c r="G9" s="54" t="s">
        <v>358</v>
      </c>
      <c r="H9" s="53">
        <v>464</v>
      </c>
      <c r="I9" s="54" t="s">
        <v>362</v>
      </c>
      <c r="J9" s="53">
        <v>1040</v>
      </c>
      <c r="K9" s="55">
        <v>127</v>
      </c>
      <c r="L9" s="55">
        <v>8023</v>
      </c>
      <c r="M9" s="55">
        <v>1364</v>
      </c>
      <c r="N9" s="56" t="s">
        <v>350</v>
      </c>
      <c r="O9" s="55">
        <v>2603</v>
      </c>
      <c r="P9" s="55">
        <v>212</v>
      </c>
      <c r="Q9" s="55">
        <v>2422</v>
      </c>
      <c r="R9" s="55">
        <v>8</v>
      </c>
      <c r="S9" s="55">
        <v>2415</v>
      </c>
      <c r="T9" s="57"/>
      <c r="U9" s="55">
        <f t="shared" si="0"/>
        <v>284</v>
      </c>
      <c r="V9" s="55">
        <f t="shared" si="1"/>
        <v>315</v>
      </c>
      <c r="W9" s="55">
        <f t="shared" si="2"/>
        <v>510</v>
      </c>
      <c r="X9" s="55">
        <f t="shared" si="3"/>
        <v>231</v>
      </c>
      <c r="Y9" s="55">
        <f t="shared" si="4"/>
        <v>4</v>
      </c>
      <c r="Z9" s="55">
        <f t="shared" si="5"/>
        <v>1022</v>
      </c>
      <c r="AA9" s="55">
        <f t="shared" si="6"/>
        <v>387</v>
      </c>
      <c r="AB9" s="55">
        <f t="shared" si="7"/>
        <v>163</v>
      </c>
      <c r="AC9" s="55">
        <f t="shared" si="8"/>
        <v>219</v>
      </c>
      <c r="AD9" s="55">
        <v>0</v>
      </c>
      <c r="AE9" s="58">
        <f t="shared" si="9"/>
        <v>3135</v>
      </c>
    </row>
    <row r="11" spans="1:31" x14ac:dyDescent="0.25">
      <c r="B11" s="38" t="s">
        <v>363</v>
      </c>
    </row>
    <row r="12" spans="1:31" ht="16.5" thickBot="1" x14ac:dyDescent="0.3">
      <c r="A12" s="37"/>
      <c r="B12" s="60"/>
      <c r="C12" s="39"/>
      <c r="D12" s="40"/>
      <c r="E12" s="39"/>
      <c r="F12" s="2"/>
      <c r="G12" s="41" t="s">
        <v>337</v>
      </c>
      <c r="H12" s="2"/>
      <c r="I12" s="41" t="s">
        <v>337</v>
      </c>
      <c r="J12" s="2"/>
      <c r="K12" s="2"/>
      <c r="L12" s="2"/>
      <c r="M12" s="2"/>
      <c r="N12" s="41" t="s">
        <v>337</v>
      </c>
      <c r="O12" s="2"/>
      <c r="P12" s="2"/>
      <c r="Q12" s="2"/>
      <c r="R12" s="42" t="s">
        <v>338</v>
      </c>
      <c r="S12" s="2"/>
      <c r="T12" s="39"/>
      <c r="U12" s="2"/>
      <c r="V12" s="2"/>
      <c r="W12" s="2"/>
      <c r="X12" s="2"/>
      <c r="Y12" s="2"/>
      <c r="Z12" s="2"/>
      <c r="AA12" s="2"/>
      <c r="AB12" s="2"/>
      <c r="AC12" s="2"/>
      <c r="AD12" s="2"/>
      <c r="AE12" s="43"/>
    </row>
    <row r="13" spans="1:31" ht="15.75" x14ac:dyDescent="0.25">
      <c r="A13" s="37"/>
      <c r="B13" s="44" t="s">
        <v>1</v>
      </c>
      <c r="C13" s="45" t="s">
        <v>0</v>
      </c>
      <c r="D13" s="45" t="s">
        <v>339</v>
      </c>
      <c r="E13" s="46" t="s">
        <v>340</v>
      </c>
      <c r="F13" s="47">
        <v>100</v>
      </c>
      <c r="G13" s="48"/>
      <c r="H13" s="47" t="s">
        <v>341</v>
      </c>
      <c r="I13" s="47"/>
      <c r="J13" s="47" t="s">
        <v>342</v>
      </c>
      <c r="K13" s="47" t="s">
        <v>343</v>
      </c>
      <c r="L13" s="47">
        <v>400</v>
      </c>
      <c r="M13" s="47">
        <v>110</v>
      </c>
      <c r="N13" s="47"/>
      <c r="O13" s="47" t="s">
        <v>344</v>
      </c>
      <c r="P13" s="47" t="s">
        <v>345</v>
      </c>
      <c r="Q13" s="47" t="s">
        <v>346</v>
      </c>
      <c r="R13" s="47" t="s">
        <v>338</v>
      </c>
      <c r="S13" s="47">
        <v>1500</v>
      </c>
      <c r="T13" s="49"/>
      <c r="U13" s="47">
        <v>100</v>
      </c>
      <c r="V13" s="47" t="s">
        <v>341</v>
      </c>
      <c r="W13" s="47" t="s">
        <v>342</v>
      </c>
      <c r="X13" s="47" t="s">
        <v>343</v>
      </c>
      <c r="Y13" s="47">
        <v>400</v>
      </c>
      <c r="Z13" s="47">
        <v>110</v>
      </c>
      <c r="AA13" s="47" t="s">
        <v>344</v>
      </c>
      <c r="AB13" s="47" t="s">
        <v>345</v>
      </c>
      <c r="AC13" s="47" t="s">
        <v>346</v>
      </c>
      <c r="AD13" s="47">
        <v>1500</v>
      </c>
      <c r="AE13" s="3" t="s">
        <v>347</v>
      </c>
    </row>
    <row r="14" spans="1:31" x14ac:dyDescent="0.25">
      <c r="A14" s="42" t="s">
        <v>348</v>
      </c>
      <c r="B14" s="50" t="s">
        <v>3</v>
      </c>
      <c r="C14" s="50" t="s">
        <v>2</v>
      </c>
      <c r="D14" s="51">
        <v>1966</v>
      </c>
      <c r="E14" s="52"/>
      <c r="F14" s="53">
        <v>1624</v>
      </c>
      <c r="G14" s="54" t="s">
        <v>349</v>
      </c>
      <c r="H14" s="53">
        <v>374</v>
      </c>
      <c r="I14" s="54" t="s">
        <v>350</v>
      </c>
      <c r="J14" s="53">
        <v>832</v>
      </c>
      <c r="K14" s="55">
        <v>106</v>
      </c>
      <c r="L14" s="55">
        <v>8440</v>
      </c>
      <c r="M14" s="55">
        <v>2340</v>
      </c>
      <c r="N14" s="56" t="s">
        <v>351</v>
      </c>
      <c r="O14" s="55">
        <v>2155</v>
      </c>
      <c r="P14" s="55">
        <v>0</v>
      </c>
      <c r="Q14" s="55">
        <v>2105</v>
      </c>
      <c r="R14" s="55"/>
      <c r="S14" s="55"/>
      <c r="T14" s="57"/>
      <c r="U14" s="55">
        <v>293</v>
      </c>
      <c r="V14" s="55">
        <v>363</v>
      </c>
      <c r="W14" s="55">
        <v>520</v>
      </c>
      <c r="X14" s="55">
        <v>250</v>
      </c>
      <c r="Y14" s="55">
        <v>111</v>
      </c>
      <c r="Z14" s="55">
        <v>234</v>
      </c>
      <c r="AA14" s="55">
        <v>346</v>
      </c>
      <c r="AB14" s="55">
        <v>0</v>
      </c>
      <c r="AC14" s="55">
        <v>273</v>
      </c>
      <c r="AD14" s="55">
        <v>0</v>
      </c>
      <c r="AE14" s="58">
        <f t="shared" ref="AE14:AE19" si="10">SUM(U14:AD14)</f>
        <v>2390</v>
      </c>
    </row>
    <row r="15" spans="1:31" x14ac:dyDescent="0.25">
      <c r="A15" s="42" t="s">
        <v>352</v>
      </c>
      <c r="B15" s="50" t="s">
        <v>9</v>
      </c>
      <c r="C15" s="50" t="s">
        <v>4</v>
      </c>
      <c r="D15" s="59">
        <v>1969</v>
      </c>
      <c r="E15" s="52"/>
      <c r="F15" s="53">
        <v>1440</v>
      </c>
      <c r="G15" s="54" t="s">
        <v>349</v>
      </c>
      <c r="H15" s="53">
        <v>448</v>
      </c>
      <c r="I15" s="54" t="s">
        <v>353</v>
      </c>
      <c r="J15" s="53">
        <v>924</v>
      </c>
      <c r="K15" s="55">
        <v>136</v>
      </c>
      <c r="L15" s="55">
        <v>6567</v>
      </c>
      <c r="M15" s="55">
        <v>2147</v>
      </c>
      <c r="N15" s="56" t="s">
        <v>351</v>
      </c>
      <c r="O15" s="55">
        <v>2123</v>
      </c>
      <c r="P15" s="55">
        <v>0</v>
      </c>
      <c r="Q15" s="55">
        <v>2846</v>
      </c>
      <c r="R15" s="55">
        <v>5</v>
      </c>
      <c r="S15" s="55">
        <v>3801</v>
      </c>
      <c r="T15" s="57"/>
      <c r="U15" s="55">
        <v>475</v>
      </c>
      <c r="V15" s="55">
        <v>481</v>
      </c>
      <c r="W15" s="55">
        <v>536</v>
      </c>
      <c r="X15" s="55">
        <v>441</v>
      </c>
      <c r="Y15" s="55">
        <v>503</v>
      </c>
      <c r="Z15" s="55">
        <v>302</v>
      </c>
      <c r="AA15" s="55">
        <v>304</v>
      </c>
      <c r="AB15" s="55">
        <v>0</v>
      </c>
      <c r="AC15" s="55">
        <v>369</v>
      </c>
      <c r="AD15" s="55">
        <v>588</v>
      </c>
      <c r="AE15" s="58">
        <f t="shared" si="10"/>
        <v>3999</v>
      </c>
    </row>
    <row r="16" spans="1:31" x14ac:dyDescent="0.25">
      <c r="A16" s="42" t="s">
        <v>354</v>
      </c>
      <c r="B16" s="50" t="s">
        <v>12</v>
      </c>
      <c r="C16" s="50" t="s">
        <v>4</v>
      </c>
      <c r="D16" s="51">
        <v>1968</v>
      </c>
      <c r="E16" s="52"/>
      <c r="F16" s="53">
        <v>1310</v>
      </c>
      <c r="G16" s="54" t="s">
        <v>349</v>
      </c>
      <c r="H16" s="53">
        <v>508</v>
      </c>
      <c r="I16" s="54" t="s">
        <v>351</v>
      </c>
      <c r="J16" s="53">
        <v>968</v>
      </c>
      <c r="K16" s="55">
        <v>154</v>
      </c>
      <c r="L16" s="55">
        <v>6230</v>
      </c>
      <c r="M16" s="55">
        <v>2001</v>
      </c>
      <c r="N16" s="56" t="s">
        <v>351</v>
      </c>
      <c r="O16" s="55">
        <v>2701</v>
      </c>
      <c r="P16" s="55">
        <v>202</v>
      </c>
      <c r="Q16" s="55">
        <v>2817</v>
      </c>
      <c r="R16" s="55">
        <v>6</v>
      </c>
      <c r="S16" s="55">
        <v>2248</v>
      </c>
      <c r="T16" s="57"/>
      <c r="U16" s="55">
        <v>693</v>
      </c>
      <c r="V16" s="55">
        <v>639</v>
      </c>
      <c r="W16" s="55">
        <v>566</v>
      </c>
      <c r="X16" s="55">
        <v>610</v>
      </c>
      <c r="Y16" s="55">
        <v>617</v>
      </c>
      <c r="Z16" s="55">
        <v>413</v>
      </c>
      <c r="AA16" s="55">
        <v>417</v>
      </c>
      <c r="AB16" s="55">
        <v>235</v>
      </c>
      <c r="AC16" s="55">
        <v>364</v>
      </c>
      <c r="AD16" s="55">
        <v>380</v>
      </c>
      <c r="AE16" s="58">
        <f t="shared" si="10"/>
        <v>4934</v>
      </c>
    </row>
    <row r="17" spans="1:31" x14ac:dyDescent="0.25">
      <c r="A17" s="42" t="s">
        <v>355</v>
      </c>
      <c r="B17" s="50" t="s">
        <v>356</v>
      </c>
      <c r="C17" s="50" t="s">
        <v>357</v>
      </c>
      <c r="D17" s="59">
        <v>1975</v>
      </c>
      <c r="E17" s="52"/>
      <c r="F17" s="53">
        <v>1338</v>
      </c>
      <c r="G17" s="54" t="s">
        <v>358</v>
      </c>
      <c r="H17" s="53">
        <v>524</v>
      </c>
      <c r="I17" s="54" t="s">
        <v>351</v>
      </c>
      <c r="J17" s="53">
        <v>1017</v>
      </c>
      <c r="K17" s="55">
        <v>151</v>
      </c>
      <c r="L17" s="55">
        <v>6038</v>
      </c>
      <c r="M17" s="55">
        <v>1989</v>
      </c>
      <c r="N17" s="56" t="s">
        <v>351</v>
      </c>
      <c r="O17" s="55">
        <v>2873</v>
      </c>
      <c r="P17" s="55">
        <v>252</v>
      </c>
      <c r="Q17" s="55">
        <v>3389</v>
      </c>
      <c r="R17" s="55">
        <v>4</v>
      </c>
      <c r="S17" s="55">
        <v>5782</v>
      </c>
      <c r="T17" s="57"/>
      <c r="U17" s="55">
        <v>569</v>
      </c>
      <c r="V17" s="55">
        <v>597</v>
      </c>
      <c r="W17" s="55">
        <v>620</v>
      </c>
      <c r="X17" s="55">
        <v>512</v>
      </c>
      <c r="Y17" s="55">
        <v>612</v>
      </c>
      <c r="Z17" s="55">
        <v>504</v>
      </c>
      <c r="AA17" s="55">
        <v>556</v>
      </c>
      <c r="AB17" s="55">
        <v>331</v>
      </c>
      <c r="AC17" s="55">
        <v>438</v>
      </c>
      <c r="AD17" s="55">
        <v>733</v>
      </c>
      <c r="AE17" s="58">
        <f t="shared" si="10"/>
        <v>5472</v>
      </c>
    </row>
    <row r="18" spans="1:31" x14ac:dyDescent="0.25">
      <c r="A18" s="42" t="s">
        <v>359</v>
      </c>
      <c r="B18" s="50" t="s">
        <v>41</v>
      </c>
      <c r="C18" s="50" t="s">
        <v>4</v>
      </c>
      <c r="D18" s="59">
        <v>1955</v>
      </c>
      <c r="E18" s="52"/>
      <c r="F18" s="53">
        <v>1391</v>
      </c>
      <c r="G18" s="54" t="s">
        <v>358</v>
      </c>
      <c r="H18" s="53">
        <v>486</v>
      </c>
      <c r="I18" s="54" t="s">
        <v>353</v>
      </c>
      <c r="J18" s="53">
        <v>1010</v>
      </c>
      <c r="K18" s="55">
        <v>145</v>
      </c>
      <c r="L18" s="55">
        <v>6749</v>
      </c>
      <c r="M18" s="55">
        <v>1869</v>
      </c>
      <c r="N18" s="56" t="s">
        <v>351</v>
      </c>
      <c r="O18" s="55">
        <v>3410</v>
      </c>
      <c r="P18" s="55">
        <v>202</v>
      </c>
      <c r="Q18" s="55">
        <v>4340</v>
      </c>
      <c r="R18" s="55">
        <v>6</v>
      </c>
      <c r="S18" s="56" t="s">
        <v>360</v>
      </c>
      <c r="T18" s="57"/>
      <c r="U18" s="55">
        <v>797</v>
      </c>
      <c r="V18" s="55">
        <v>905</v>
      </c>
      <c r="W18" s="55">
        <v>712</v>
      </c>
      <c r="X18" s="55">
        <v>813</v>
      </c>
      <c r="Y18" s="55">
        <v>686</v>
      </c>
      <c r="Z18" s="55">
        <v>716</v>
      </c>
      <c r="AA18" s="55">
        <v>658</v>
      </c>
      <c r="AB18" s="55">
        <v>386</v>
      </c>
      <c r="AC18" s="55">
        <v>856</v>
      </c>
      <c r="AD18" s="55">
        <v>736</v>
      </c>
      <c r="AE18" s="58">
        <f t="shared" si="10"/>
        <v>7265</v>
      </c>
    </row>
    <row r="19" spans="1:31" x14ac:dyDescent="0.25">
      <c r="A19" s="42" t="s">
        <v>361</v>
      </c>
      <c r="B19" s="50" t="s">
        <v>59</v>
      </c>
      <c r="C19" s="50" t="s">
        <v>58</v>
      </c>
      <c r="D19" s="59">
        <v>1950</v>
      </c>
      <c r="E19" s="52"/>
      <c r="F19" s="53">
        <v>1420</v>
      </c>
      <c r="G19" s="54" t="s">
        <v>358</v>
      </c>
      <c r="H19" s="53">
        <v>464</v>
      </c>
      <c r="I19" s="54" t="s">
        <v>362</v>
      </c>
      <c r="J19" s="53">
        <v>1040</v>
      </c>
      <c r="K19" s="55">
        <v>127</v>
      </c>
      <c r="L19" s="55">
        <v>8023</v>
      </c>
      <c r="M19" s="55">
        <v>1364</v>
      </c>
      <c r="N19" s="56" t="s">
        <v>350</v>
      </c>
      <c r="O19" s="55">
        <v>2603</v>
      </c>
      <c r="P19" s="55">
        <v>212</v>
      </c>
      <c r="Q19" s="55">
        <v>2422</v>
      </c>
      <c r="R19" s="55">
        <v>8</v>
      </c>
      <c r="S19" s="55">
        <v>2415</v>
      </c>
      <c r="T19" s="57"/>
      <c r="U19" s="55">
        <v>847</v>
      </c>
      <c r="V19" s="55">
        <v>970</v>
      </c>
      <c r="W19" s="55">
        <v>686</v>
      </c>
      <c r="X19" s="55">
        <v>696</v>
      </c>
      <c r="Y19" s="55">
        <v>418</v>
      </c>
      <c r="Z19" s="55">
        <v>981</v>
      </c>
      <c r="AA19" s="55">
        <v>529</v>
      </c>
      <c r="AB19" s="55">
        <v>506</v>
      </c>
      <c r="AC19" s="55">
        <v>452</v>
      </c>
      <c r="AD19" s="55">
        <v>277</v>
      </c>
      <c r="AE19" s="58">
        <f t="shared" si="10"/>
        <v>6362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Strona tytułowa</vt:lpstr>
      <vt:lpstr>Komunikat</vt:lpstr>
      <vt:lpstr>10-bój tabela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2021-08-13T08:00:05Z</dcterms:modified>
</cp:coreProperties>
</file>